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3040" windowHeight="5450" tabRatio="788" activeTab="1"/>
  </bookViews>
  <sheets>
    <sheet name="Január" sheetId="14" r:id="rId1"/>
    <sheet name="Február" sheetId="15" r:id="rId2"/>
    <sheet name="Marec" sheetId="16" r:id="rId3"/>
    <sheet name="Apríl" sheetId="17" r:id="rId4"/>
    <sheet name="Máj" sheetId="18" r:id="rId5"/>
    <sheet name="Jún" sheetId="19" r:id="rId6"/>
    <sheet name="Júl" sheetId="20" r:id="rId7"/>
    <sheet name="August" sheetId="21" r:id="rId8"/>
    <sheet name="September" sheetId="22" r:id="rId9"/>
    <sheet name="Október" sheetId="23" r:id="rId10"/>
    <sheet name="November" sheetId="24" r:id="rId11"/>
    <sheet name="December" sheetId="25" r:id="rId12"/>
  </sheets>
  <definedNames>
    <definedName name="DniATýždne">{0,1,2,3,4,5,6} + {0;1;2;3;4;5}*7</definedName>
    <definedName name="KalendárnyRok">Január!$K$5</definedName>
    <definedName name="_xlnm.Print_Area" localSheetId="3">Apríl!$A:$I</definedName>
    <definedName name="_xlnm.Print_Area" localSheetId="7">August!$A:$I</definedName>
    <definedName name="_xlnm.Print_Area" localSheetId="11">December!$A:$I</definedName>
    <definedName name="_xlnm.Print_Area" localSheetId="1">Február!$A:$I</definedName>
    <definedName name="_xlnm.Print_Area" localSheetId="0">Január!$A:$I</definedName>
    <definedName name="_xlnm.Print_Area" localSheetId="6">Júl!$A:$I</definedName>
    <definedName name="_xlnm.Print_Area" localSheetId="5">Jún!$A:$I</definedName>
    <definedName name="_xlnm.Print_Area" localSheetId="4">Máj!$A:$I</definedName>
    <definedName name="_xlnm.Print_Area" localSheetId="2">Marec!$A:$I</definedName>
    <definedName name="_xlnm.Print_Area" localSheetId="10">November!$A:$I</definedName>
    <definedName name="_xlnm.Print_Area" localSheetId="9">Október!$A:$I</definedName>
    <definedName name="_xlnm.Print_Area" localSheetId="8">September!$A:$I</definedName>
    <definedName name="OblasťNadpisuRiadka1..K3">Január!$K$4</definedName>
    <definedName name="OblasťNadpisuStĺpca1..H12.1">Január!$B$3</definedName>
    <definedName name="OblasťNadpisuStĺpca1..H12.10">Október!$B$3</definedName>
    <definedName name="OblasťNadpisuStĺpca1..H12.11">November!$B$3</definedName>
    <definedName name="OblasťNadpisuStĺpca1..H12.12">December!$B$3</definedName>
    <definedName name="OblasťNadpisuStĺpca1..H12.2">Február!$B$3</definedName>
    <definedName name="OblasťNadpisuStĺpca1..H12.3">Marec!$B$3</definedName>
    <definedName name="OblasťNadpisuStĺpca1..H12.4">Apríl!$B$3</definedName>
    <definedName name="OblasťNadpisuStĺpca1..H12.5">Máj!$B$3</definedName>
    <definedName name="OblasťNadpisuStĺpca1..H12.6">Jún!$B$3</definedName>
    <definedName name="OblasťNadpisuStĺpca1..H12.7">Júl!$B$3</definedName>
    <definedName name="OblasťNadpisuStĺpca1..H12.8">August!$B$3</definedName>
    <definedName name="OblasťNadpisuStĺpca1..H12.9">September!$B$3</definedName>
    <definedName name="OblasťNadpisuStĺpca2..C14.1">Január!$B$3</definedName>
    <definedName name="OblasťNadpisuStĺpca2..C14.10">Október!$B$3</definedName>
    <definedName name="OblasťNadpisuStĺpca2..C14.11">November!$B$3</definedName>
    <definedName name="OblasťNadpisuStĺpca2..C14.12">December!$B$3</definedName>
    <definedName name="OblasťNadpisuStĺpca2..C14.2">Február!$B$3</definedName>
    <definedName name="OblasťNadpisuStĺpca2..C14.3">Marec!$B$3</definedName>
    <definedName name="OblasťNadpisuStĺpca2..C14.4">Apríl!$B$3</definedName>
    <definedName name="OblasťNadpisuStĺpca2..C14.5">Máj!$B$3</definedName>
    <definedName name="OblasťNadpisuStĺpca2..C14.6">Jún!$B$3</definedName>
    <definedName name="OblasťNadpisuStĺpca2..C14.7">Júl!$B$3</definedName>
    <definedName name="OblasťNadpisuStĺpca2..C14.8">August!$B$3</definedName>
    <definedName name="OblasťNadpisuStĺpca2..C14.9">September!$B$3</definedName>
    <definedName name="ZačiatokTýždňa">Január!$L$5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5" l="1"/>
  <c r="B2" i="14"/>
  <c r="B2" i="16"/>
  <c r="B2" i="17"/>
  <c r="B2" i="18"/>
  <c r="B2" i="19"/>
  <c r="B2" i="20"/>
  <c r="B2" i="21"/>
  <c r="B2" i="22"/>
  <c r="B2" i="23"/>
  <c r="B2" i="24"/>
  <c r="B2" i="25"/>
  <c r="B14" i="15" a="1"/>
  <c r="B12" i="15" a="1"/>
  <c r="B10" i="15" a="1"/>
  <c r="B8" i="15" a="1"/>
  <c r="B6" i="15" a="1"/>
  <c r="B4" i="15" a="1"/>
  <c r="B14" i="16" a="1"/>
  <c r="B12" i="16" a="1"/>
  <c r="B10" i="16" a="1"/>
  <c r="B8" i="16" a="1"/>
  <c r="B6" i="16" a="1"/>
  <c r="B4" i="16" a="1"/>
  <c r="B14" i="17" a="1"/>
  <c r="B12" i="17" a="1"/>
  <c r="B10" i="17" a="1"/>
  <c r="B8" i="17" a="1"/>
  <c r="B6" i="17" a="1"/>
  <c r="B4" i="17" a="1"/>
  <c r="B14" i="18" a="1"/>
  <c r="B12" i="18" a="1"/>
  <c r="B10" i="18" a="1"/>
  <c r="B8" i="18" a="1"/>
  <c r="B6" i="18" a="1"/>
  <c r="B4" i="18" a="1"/>
  <c r="B14" i="19" a="1"/>
  <c r="B12" i="19" a="1"/>
  <c r="B10" i="19" a="1"/>
  <c r="B8" i="19" a="1"/>
  <c r="B6" i="19" a="1"/>
  <c r="B4" i="19" a="1"/>
  <c r="B14" i="20" a="1"/>
  <c r="B12" i="20" a="1"/>
  <c r="B10" i="20" a="1"/>
  <c r="B8" i="20" a="1"/>
  <c r="B6" i="20" a="1"/>
  <c r="B4" i="20" a="1"/>
  <c r="B14" i="21" a="1"/>
  <c r="B12" i="21" a="1"/>
  <c r="B10" i="21" a="1"/>
  <c r="B8" i="21" a="1"/>
  <c r="B6" i="21" a="1"/>
  <c r="B4" i="21" a="1"/>
  <c r="B14" i="22" a="1"/>
  <c r="B12" i="22" a="1"/>
  <c r="B10" i="22" a="1"/>
  <c r="B8" i="22" a="1"/>
  <c r="B6" i="22" a="1"/>
  <c r="B4" i="22" a="1"/>
  <c r="B14" i="23" a="1"/>
  <c r="B12" i="23" a="1"/>
  <c r="B10" i="23" a="1"/>
  <c r="B8" i="23" a="1"/>
  <c r="B6" i="23" a="1"/>
  <c r="B4" i="23" a="1"/>
  <c r="B14" i="24" a="1"/>
  <c r="B12" i="24" a="1"/>
  <c r="B10" i="24" a="1"/>
  <c r="B8" i="24" a="1"/>
  <c r="B6" i="24" a="1"/>
  <c r="B4" i="24" a="1"/>
  <c r="B14" i="25" a="1"/>
  <c r="B12" i="25" a="1"/>
  <c r="B10" i="25" a="1"/>
  <c r="B8" i="25" a="1"/>
  <c r="B6" i="25" a="1"/>
  <c r="B4" i="25" a="1"/>
  <c r="B14" i="14" a="1"/>
  <c r="B12" i="14" a="1"/>
  <c r="B10" i="14" a="1"/>
  <c r="B8" i="14" a="1"/>
  <c r="B6" i="14" a="1"/>
  <c r="B4" i="14" a="1"/>
  <c r="D6" i="17"/>
  <c r="B6" i="21"/>
  <c r="F6" i="25"/>
  <c r="E10" i="17"/>
  <c r="E6" i="21"/>
  <c r="H12" i="19"/>
  <c r="G10" i="14"/>
  <c r="E8" i="24"/>
  <c r="G6" i="23"/>
  <c r="B10" i="14"/>
  <c r="C10" i="21"/>
  <c r="H12" i="24"/>
  <c r="H8" i="19"/>
  <c r="E10" i="20"/>
  <c r="D12" i="24"/>
  <c r="C6" i="21"/>
  <c r="B14" i="18"/>
  <c r="B14" i="16"/>
  <c r="E6" i="18"/>
  <c r="B12" i="18"/>
  <c r="F12" i="15"/>
  <c r="G8" i="20"/>
  <c r="C8" i="20"/>
  <c r="C12" i="20"/>
  <c r="F12" i="25"/>
  <c r="G10" i="17"/>
  <c r="B10" i="21"/>
  <c r="E6" i="23"/>
  <c r="G12" i="22"/>
  <c r="C14" i="23"/>
  <c r="H10" i="24"/>
  <c r="G6" i="20"/>
  <c r="G6" i="22"/>
  <c r="B14" i="14"/>
  <c r="B4" i="15"/>
  <c r="D12" i="22"/>
  <c r="C12" i="18"/>
  <c r="E8" i="16"/>
  <c r="D10" i="19"/>
  <c r="F8" i="22"/>
  <c r="F12" i="23"/>
  <c r="E6" i="20"/>
  <c r="D6" i="15"/>
  <c r="G10" i="25"/>
  <c r="G6" i="15"/>
  <c r="C14" i="19"/>
  <c r="H12" i="15"/>
  <c r="C10" i="20"/>
  <c r="D8" i="22"/>
  <c r="H8" i="24"/>
  <c r="D8" i="18"/>
  <c r="D6" i="20"/>
  <c r="G10" i="21"/>
  <c r="G6" i="21"/>
  <c r="C10" i="25"/>
  <c r="F10" i="15"/>
  <c r="D12" i="23"/>
  <c r="C12" i="25"/>
  <c r="B6" i="24"/>
  <c r="B4" i="22"/>
  <c r="E12" i="18"/>
  <c r="G12" i="24"/>
  <c r="C6" i="14"/>
  <c r="D10" i="16"/>
  <c r="F12" i="21"/>
  <c r="E8" i="23"/>
  <c r="F12" i="17"/>
  <c r="C12" i="22"/>
  <c r="B12" i="22"/>
  <c r="B4" i="16"/>
  <c r="E8" i="15"/>
  <c r="E12" i="16"/>
  <c r="E8" i="18"/>
  <c r="H12" i="25"/>
  <c r="D8" i="24"/>
  <c r="H8" i="20"/>
  <c r="G10" i="20"/>
  <c r="B4" i="20"/>
  <c r="C10" i="19"/>
  <c r="D10" i="21"/>
  <c r="F6" i="23"/>
  <c r="F8" i="18"/>
  <c r="G12" i="21"/>
  <c r="E12" i="22"/>
  <c r="C14" i="21"/>
  <c r="H12" i="14"/>
  <c r="F8" i="17"/>
  <c r="D6" i="14"/>
  <c r="F6" i="18"/>
  <c r="D10" i="17"/>
  <c r="C14" i="14"/>
  <c r="G10" i="18"/>
  <c r="B3" i="19"/>
  <c r="G8" i="15"/>
  <c r="B12" i="24"/>
  <c r="E10" i="22"/>
  <c r="B4" i="14"/>
  <c r="D8" i="19"/>
  <c r="H10" i="15"/>
  <c r="F6" i="15"/>
  <c r="H12" i="20"/>
  <c r="D6" i="22"/>
  <c r="B12" i="14"/>
  <c r="G8" i="24"/>
  <c r="H6" i="21"/>
  <c r="G12" i="15"/>
  <c r="F8" i="20"/>
  <c r="D8" i="15"/>
  <c r="B8" i="22"/>
  <c r="C10" i="14"/>
  <c r="D12" i="20"/>
  <c r="C14" i="15"/>
  <c r="D8" i="14"/>
  <c r="B3" i="25"/>
  <c r="F6" i="20"/>
  <c r="H8" i="15"/>
  <c r="H6" i="16"/>
  <c r="B10" i="23"/>
  <c r="H12" i="18"/>
  <c r="F6" i="24"/>
  <c r="C8" i="15"/>
  <c r="D8" i="23"/>
  <c r="B4" i="18"/>
  <c r="H6" i="17"/>
  <c r="F12" i="20"/>
  <c r="E6" i="25"/>
  <c r="F10" i="25"/>
  <c r="B8" i="17"/>
  <c r="C8" i="14"/>
  <c r="C8" i="22"/>
  <c r="C12" i="23"/>
  <c r="D8" i="25"/>
  <c r="C12" i="14"/>
  <c r="C8" i="23"/>
  <c r="C6" i="19"/>
  <c r="D10" i="14"/>
  <c r="G10" i="23"/>
  <c r="H6" i="19"/>
  <c r="D8" i="21"/>
  <c r="E12" i="25"/>
  <c r="E12" i="14"/>
  <c r="B14" i="15"/>
  <c r="C8" i="17"/>
  <c r="B4" i="21"/>
  <c r="D10" i="18"/>
  <c r="H6" i="22"/>
  <c r="B4" i="25"/>
  <c r="E6" i="15"/>
  <c r="G6" i="19"/>
  <c r="B3" i="15"/>
  <c r="C10" i="15"/>
  <c r="D10" i="24"/>
  <c r="G10" i="15"/>
  <c r="C12" i="17"/>
  <c r="H10" i="17"/>
  <c r="B8" i="21"/>
  <c r="B3" i="24"/>
  <c r="B8" i="15"/>
  <c r="C12" i="19"/>
  <c r="B4" i="19"/>
  <c r="G8" i="25"/>
  <c r="F10" i="20"/>
  <c r="D12" i="14"/>
  <c r="H8" i="23"/>
  <c r="H10" i="21"/>
  <c r="B8" i="24"/>
  <c r="G10" i="22"/>
  <c r="G12" i="23"/>
  <c r="D6" i="16"/>
  <c r="G8" i="21"/>
  <c r="B10" i="25"/>
  <c r="F12" i="22"/>
  <c r="E8" i="17"/>
  <c r="D10" i="15"/>
  <c r="D10" i="22"/>
  <c r="B8" i="18"/>
  <c r="F12" i="19"/>
  <c r="C12" i="21"/>
  <c r="H8" i="18"/>
  <c r="H6" i="20"/>
  <c r="E10" i="21"/>
  <c r="D12" i="15"/>
  <c r="H8" i="16"/>
  <c r="H10" i="20"/>
  <c r="B3" i="21"/>
  <c r="C14" i="25"/>
  <c r="B4" i="17"/>
  <c r="F10" i="18"/>
  <c r="C6" i="22"/>
  <c r="D12" i="19"/>
  <c r="C6" i="20"/>
  <c r="C12" i="24"/>
  <c r="F12" i="16"/>
  <c r="C14" i="18"/>
  <c r="E12" i="20"/>
  <c r="E10" i="24"/>
  <c r="G8" i="23"/>
  <c r="C8" i="19"/>
  <c r="H8" i="25"/>
  <c r="B4" i="23"/>
  <c r="D12" i="17"/>
  <c r="G10" i="24"/>
  <c r="B14" i="24"/>
  <c r="H10" i="23"/>
  <c r="B14" i="22"/>
  <c r="B3" i="17"/>
  <c r="H6" i="25"/>
  <c r="D6" i="18"/>
  <c r="B6" i="23"/>
  <c r="F8" i="14"/>
  <c r="C6" i="24"/>
  <c r="H10" i="19"/>
  <c r="E12" i="17"/>
  <c r="H8" i="14"/>
  <c r="C8" i="16"/>
  <c r="E12" i="23"/>
  <c r="E10" i="14"/>
  <c r="H6" i="23"/>
  <c r="F6" i="17"/>
  <c r="D8" i="17"/>
  <c r="C10" i="24"/>
  <c r="G12" i="19"/>
  <c r="D6" i="21"/>
  <c r="G6" i="18"/>
  <c r="H6" i="24"/>
  <c r="C10" i="17"/>
  <c r="B12" i="19"/>
  <c r="F6" i="14"/>
  <c r="H10" i="14"/>
  <c r="H8" i="22"/>
  <c r="B3" i="22"/>
  <c r="B12" i="21"/>
  <c r="E6" i="24"/>
  <c r="H12" i="22"/>
  <c r="G10" i="19"/>
  <c r="G6" i="17"/>
  <c r="B6" i="14"/>
  <c r="E12" i="19"/>
  <c r="E6" i="19"/>
  <c r="C14" i="22"/>
  <c r="B6" i="20"/>
  <c r="D6" i="24"/>
  <c r="H10" i="18"/>
  <c r="B3" i="18"/>
  <c r="G12" i="14"/>
  <c r="F6" i="21"/>
  <c r="B4" i="24"/>
  <c r="C10" i="23"/>
  <c r="G8" i="14"/>
  <c r="E6" i="17"/>
  <c r="D10" i="20"/>
  <c r="C8" i="21"/>
  <c r="B8" i="16"/>
  <c r="F10" i="23"/>
  <c r="H10" i="16"/>
  <c r="B10" i="17"/>
  <c r="D6" i="19"/>
  <c r="F6" i="22"/>
  <c r="E6" i="14"/>
  <c r="B14" i="23"/>
  <c r="B10" i="24"/>
  <c r="H12" i="17"/>
  <c r="B12" i="17"/>
  <c r="G8" i="22"/>
  <c r="G8" i="17"/>
  <c r="C14" i="16"/>
  <c r="E8" i="20"/>
  <c r="D6" i="25"/>
  <c r="B8" i="20"/>
  <c r="D10" i="23"/>
  <c r="F10" i="24"/>
  <c r="D12" i="18"/>
  <c r="B3" i="23"/>
  <c r="F10" i="19"/>
  <c r="B6" i="15"/>
  <c r="E10" i="25"/>
  <c r="B6" i="18"/>
  <c r="D8" i="20"/>
  <c r="G6" i="24"/>
  <c r="E8" i="14"/>
  <c r="B12" i="15"/>
  <c r="E10" i="18"/>
  <c r="B12" i="20"/>
  <c r="H6" i="14"/>
  <c r="F10" i="14"/>
  <c r="B6" i="19"/>
  <c r="E8" i="25"/>
  <c r="H8" i="17"/>
  <c r="D12" i="25"/>
  <c r="F8" i="21"/>
  <c r="B14" i="21"/>
  <c r="F6" i="19"/>
  <c r="C10" i="18"/>
  <c r="B6" i="17"/>
  <c r="C6" i="18"/>
  <c r="G12" i="25"/>
  <c r="C10" i="22"/>
  <c r="G6" i="25"/>
  <c r="E8" i="22"/>
  <c r="F8" i="16"/>
  <c r="E10" i="16"/>
  <c r="F10" i="17"/>
  <c r="B10" i="22"/>
  <c r="E8" i="19"/>
  <c r="B6" i="16"/>
  <c r="F8" i="25"/>
  <c r="B3" i="16"/>
  <c r="B12" i="16"/>
  <c r="B8" i="19"/>
  <c r="F6" i="16"/>
  <c r="B8" i="23"/>
  <c r="C8" i="24"/>
  <c r="H8" i="21"/>
  <c r="F12" i="18"/>
  <c r="B10" i="18"/>
  <c r="B12" i="23"/>
  <c r="C6" i="15"/>
  <c r="G10" i="16"/>
  <c r="D8" i="16"/>
  <c r="H12" i="23"/>
  <c r="G6" i="16"/>
  <c r="B14" i="17"/>
  <c r="B14" i="20"/>
  <c r="F8" i="23"/>
  <c r="G12" i="17"/>
  <c r="D12" i="16"/>
  <c r="C6" i="25"/>
  <c r="D10" i="25"/>
  <c r="D12" i="21"/>
  <c r="H12" i="16"/>
  <c r="B10" i="19"/>
  <c r="B8" i="25"/>
  <c r="B8" i="14"/>
  <c r="C6" i="16"/>
  <c r="F8" i="19"/>
  <c r="E6" i="22"/>
  <c r="C6" i="23"/>
  <c r="B14" i="25"/>
  <c r="B10" i="15"/>
  <c r="E10" i="19"/>
  <c r="F8" i="24"/>
  <c r="B12" i="25"/>
  <c r="B3" i="14"/>
  <c r="E12" i="21"/>
  <c r="F12" i="14"/>
  <c r="G12" i="20"/>
  <c r="G8" i="16"/>
  <c r="E12" i="24"/>
  <c r="B10" i="20"/>
  <c r="F10" i="21"/>
  <c r="G12" i="16"/>
  <c r="E10" i="23"/>
  <c r="C14" i="20"/>
  <c r="C12" i="16"/>
  <c r="H10" i="22"/>
  <c r="D6" i="23"/>
  <c r="G8" i="19"/>
  <c r="G12" i="18"/>
  <c r="B6" i="25"/>
  <c r="F10" i="22"/>
  <c r="F10" i="16"/>
  <c r="C10" i="16"/>
  <c r="C14" i="17"/>
  <c r="F8" i="15"/>
  <c r="H12" i="21"/>
  <c r="H10" i="25"/>
  <c r="C6" i="17"/>
  <c r="F12" i="24"/>
  <c r="G6" i="14"/>
  <c r="B6" i="22"/>
  <c r="E12" i="15"/>
  <c r="C8" i="18"/>
  <c r="C14" i="24"/>
  <c r="B14" i="19"/>
  <c r="C8" i="25"/>
  <c r="E10" i="15"/>
  <c r="G8" i="18"/>
  <c r="C12" i="15"/>
  <c r="H6" i="18"/>
  <c r="B10" i="16"/>
  <c r="E6" i="16"/>
  <c r="E8" i="21"/>
  <c r="H6" i="15"/>
  <c r="B3" i="20"/>
  <c r="G4" i="25"/>
  <c r="G3" i="25" s="1"/>
  <c r="H4" i="22"/>
  <c r="H3" i="22" s="1"/>
  <c r="G4" i="22"/>
  <c r="G3" i="22" s="1"/>
  <c r="G4" i="15"/>
  <c r="G3" i="15" s="1"/>
  <c r="D4" i="22"/>
  <c r="D3" i="22" s="1"/>
  <c r="H4" i="18"/>
  <c r="H3" i="18" s="1"/>
  <c r="E4" i="19"/>
  <c r="E3" i="19" s="1"/>
  <c r="E4" i="20"/>
  <c r="E3" i="20"/>
  <c r="E4" i="17"/>
  <c r="E3" i="17" s="1"/>
  <c r="H4" i="20"/>
  <c r="H3" i="20" s="1"/>
  <c r="E4" i="16"/>
  <c r="E3" i="16" s="1"/>
  <c r="E4" i="18"/>
  <c r="E3" i="18" s="1"/>
  <c r="C4" i="14"/>
  <c r="C3" i="14" s="1"/>
  <c r="F4" i="21"/>
  <c r="F3" i="21" s="1"/>
  <c r="C4" i="18"/>
  <c r="C3" i="18" s="1"/>
  <c r="E4" i="23"/>
  <c r="E3" i="23"/>
  <c r="E4" i="22"/>
  <c r="E3" i="22" s="1"/>
  <c r="E4" i="15"/>
  <c r="E3" i="15" s="1"/>
  <c r="H4" i="17"/>
  <c r="H3" i="17" s="1"/>
  <c r="H4" i="16"/>
  <c r="H3" i="16" s="1"/>
  <c r="C4" i="20"/>
  <c r="C3" i="20" s="1"/>
  <c r="F4" i="15"/>
  <c r="F3" i="15" s="1"/>
  <c r="G4" i="20"/>
  <c r="G3" i="20" s="1"/>
  <c r="H4" i="24"/>
  <c r="H3" i="24"/>
  <c r="G4" i="17"/>
  <c r="G3" i="17" s="1"/>
  <c r="D4" i="24"/>
  <c r="D3" i="24" s="1"/>
  <c r="F4" i="22"/>
  <c r="F3" i="22" s="1"/>
  <c r="D4" i="18"/>
  <c r="D3" i="18" s="1"/>
  <c r="H4" i="23"/>
  <c r="H3" i="23" s="1"/>
  <c r="G4" i="16"/>
  <c r="G3" i="16" s="1"/>
  <c r="H4" i="14"/>
  <c r="H3" i="14" s="1"/>
  <c r="F4" i="16"/>
  <c r="F3" i="16" s="1"/>
  <c r="H4" i="19"/>
  <c r="H3" i="19" s="1"/>
  <c r="D4" i="15"/>
  <c r="D3" i="15" s="1"/>
  <c r="E4" i="21"/>
  <c r="E3" i="21" s="1"/>
  <c r="F4" i="14"/>
  <c r="F3" i="14" s="1"/>
  <c r="F4" i="19"/>
  <c r="F3" i="19" s="1"/>
  <c r="F4" i="25"/>
  <c r="F3" i="25" s="1"/>
  <c r="C4" i="22"/>
  <c r="C3" i="22" s="1"/>
  <c r="C4" i="19"/>
  <c r="C3" i="19"/>
  <c r="H4" i="21"/>
  <c r="H3" i="21" s="1"/>
  <c r="D4" i="14"/>
  <c r="D3" i="14" s="1"/>
  <c r="E4" i="24"/>
  <c r="E3" i="24" s="1"/>
  <c r="D4" i="23"/>
  <c r="D3" i="23" s="1"/>
  <c r="C4" i="21"/>
  <c r="C3" i="21" s="1"/>
  <c r="F4" i="24"/>
  <c r="F3" i="24" s="1"/>
  <c r="F4" i="23"/>
  <c r="F3" i="23" s="1"/>
  <c r="E4" i="14"/>
  <c r="E3" i="14"/>
  <c r="C4" i="25"/>
  <c r="C3" i="25" s="1"/>
  <c r="C4" i="24"/>
  <c r="C3" i="24" s="1"/>
  <c r="D4" i="19"/>
  <c r="D3" i="19" s="1"/>
  <c r="C4" i="15"/>
  <c r="C3" i="15" s="1"/>
  <c r="D4" i="21"/>
  <c r="D3" i="21" s="1"/>
  <c r="C4" i="23"/>
  <c r="C3" i="23" s="1"/>
  <c r="H4" i="25"/>
  <c r="H3" i="25" s="1"/>
  <c r="C4" i="17"/>
  <c r="C3" i="17"/>
  <c r="G4" i="14"/>
  <c r="G3" i="14" s="1"/>
  <c r="D4" i="20"/>
  <c r="D3" i="20" s="1"/>
  <c r="G4" i="23"/>
  <c r="G3" i="23" s="1"/>
  <c r="F4" i="17"/>
  <c r="F3" i="17" s="1"/>
  <c r="C4" i="16"/>
  <c r="C3" i="16" s="1"/>
  <c r="E4" i="25"/>
  <c r="E3" i="25" s="1"/>
  <c r="F4" i="18"/>
  <c r="F3" i="18" s="1"/>
  <c r="F4" i="20"/>
  <c r="F3" i="20" s="1"/>
  <c r="G4" i="18"/>
  <c r="G3" i="18" s="1"/>
  <c r="D4" i="16"/>
  <c r="D3" i="16" s="1"/>
  <c r="G4" i="24"/>
  <c r="G3" i="24" s="1"/>
  <c r="H4" i="15"/>
  <c r="H3" i="15" s="1"/>
  <c r="G4" i="21"/>
  <c r="G3" i="21" s="1"/>
  <c r="G4" i="19"/>
  <c r="G3" i="19" s="1"/>
  <c r="D4" i="17"/>
  <c r="D3" i="17" s="1"/>
  <c r="D4" i="25"/>
  <c r="D3" i="25"/>
</calcChain>
</file>

<file path=xl/sharedStrings.xml><?xml version="1.0" encoding="utf-8"?>
<sst xmlns="http://schemas.openxmlformats.org/spreadsheetml/2006/main" count="47" uniqueCount="23">
  <si>
    <t>Poznámky</t>
  </si>
  <si>
    <t xml:space="preserve"> </t>
  </si>
  <si>
    <t>Nastavenie kalendára</t>
  </si>
  <si>
    <t>Rok</t>
  </si>
  <si>
    <t>Začiatok týždňa</t>
  </si>
  <si>
    <t>pondelok</t>
  </si>
  <si>
    <t>DOD-SOŠstavZA</t>
  </si>
  <si>
    <t>DOD_HA,LM;</t>
  </si>
  <si>
    <t>DOD GVARZA</t>
  </si>
  <si>
    <t>DOD SPŠIT IG TS</t>
  </si>
  <si>
    <t>DOD-GYMHL ZA</t>
  </si>
  <si>
    <t>OA DMJ Čadca. Momentálne je epidemiologická situácia - červený okres, prísnejšie hygienické opatrenia, takže DOD máme naplánovaný na mesiac február/marec 2022 podľa ďalšej situácie.</t>
  </si>
  <si>
    <t>SOŠ dopravná, MT-Priekopa</t>
  </si>
  <si>
    <t>DOD-GYMRAJ,     DOD_GYM_Letricha_MT</t>
  </si>
  <si>
    <t>DOD_Gymnázium Tvrdošín</t>
  </si>
  <si>
    <t>DOD_Spojená škola MT</t>
  </si>
  <si>
    <t>DOD_OA DK</t>
  </si>
  <si>
    <t>DOD_SOŠ podnikania a služieb NO</t>
  </si>
  <si>
    <t>DOD_GAB NO ,11:00; DOD SPŠS ZA</t>
  </si>
  <si>
    <t>DOD GVOZA; DOD-SOŠLaD, LH;</t>
  </si>
  <si>
    <t>SOŠ dopravná Žilina, DOD SOŠPaSnV ZA</t>
  </si>
  <si>
    <r>
      <t xml:space="preserve">OA DMJ Čadca. Momentálne je epidemiologická situácia - červený okres, prísnejšie hygienické opatrenia, takže DOD máme naplánovaný na mesiac február/marec 2022 podľa ďalšej situácie. </t>
    </r>
    <r>
      <rPr>
        <b/>
        <sz val="9"/>
        <color theme="1" tint="0.14999847407452621"/>
        <rFont val="Times New Roman"/>
        <family val="1"/>
        <charset val="238"/>
      </rPr>
      <t>GYMKNM</t>
    </r>
    <r>
      <rPr>
        <sz val="9"/>
        <color theme="1" tint="0.14999847407452621"/>
        <rFont val="Times New Roman"/>
        <family val="1"/>
        <charset val="238"/>
      </rPr>
      <t>- vo februári, podľa situácie.</t>
    </r>
  </si>
  <si>
    <r>
      <rPr>
        <b/>
        <sz val="9"/>
        <color theme="1" tint="0.14999847407452621"/>
        <rFont val="Times New Roman"/>
        <family val="1"/>
        <charset val="238"/>
      </rPr>
      <t>DOD</t>
    </r>
    <r>
      <rPr>
        <sz val="9"/>
        <color theme="1" tint="0.14999847407452621"/>
        <rFont val="Times New Roman"/>
        <family val="1"/>
        <charset val="238"/>
      </rPr>
      <t>-SOŠSaD, KNK, resp.upresnenie po polročnej klasifikácii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</si>
</sst>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40" x14ac:knownFonts="1">
    <font>
      <sz val="11"/>
      <color theme="1" tint="0.24994659260841701"/>
      <name val="Times New Roman"/>
      <family val="1"/>
      <charset val="238"/>
    </font>
    <font>
      <sz val="11"/>
      <color theme="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color theme="0"/>
      <name val="Lucida Bright"/>
      <family val="2"/>
      <scheme val="minor"/>
    </font>
    <font>
      <sz val="11"/>
      <color theme="1" tint="0.34998626667073579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4" tint="-0.24994659260841701"/>
      <name val="Times New Roman"/>
      <family val="1"/>
      <charset val="238"/>
    </font>
    <font>
      <sz val="11"/>
      <color theme="1" tint="0.24994659260841701"/>
      <name val="Times New Roman"/>
      <family val="1"/>
      <charset val="238"/>
    </font>
    <font>
      <sz val="11"/>
      <color rgb="FF006100"/>
      <name val="Times New Roman"/>
      <family val="1"/>
      <charset val="238"/>
    </font>
    <font>
      <sz val="11"/>
      <color rgb="FF9C5700"/>
      <name val="Times New Roman"/>
      <family val="1"/>
      <charset val="238"/>
    </font>
    <font>
      <sz val="11"/>
      <color rgb="FF9C0006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rgb="FFFA7D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3F3F76"/>
      <name val="Times New Roman"/>
      <family val="1"/>
      <charset val="238"/>
    </font>
    <font>
      <b/>
      <sz val="11"/>
      <color rgb="FFFA7D00"/>
      <name val="Times New Roman"/>
      <family val="1"/>
      <charset val="238"/>
    </font>
    <font>
      <b/>
      <sz val="11"/>
      <color rgb="FF3F3F3F"/>
      <name val="Times New Roman"/>
      <family val="1"/>
      <charset val="238"/>
    </font>
    <font>
      <i/>
      <sz val="11"/>
      <color rgb="FF7F7F7F"/>
      <name val="Times New Roman"/>
      <family val="1"/>
      <charset val="238"/>
    </font>
    <font>
      <sz val="11"/>
      <color theme="4" tint="-0.24994659260841701"/>
      <name val="Times New Roman"/>
      <family val="1"/>
      <charset val="238"/>
    </font>
    <font>
      <b/>
      <sz val="11"/>
      <color theme="1" tint="0.34998626667073579"/>
      <name val="Times New Roman"/>
      <family val="1"/>
      <charset val="238"/>
    </font>
    <font>
      <sz val="35"/>
      <color theme="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 tint="0.14999847407452621"/>
      <name val="Times New Roman"/>
      <family val="1"/>
      <charset val="238"/>
    </font>
    <font>
      <sz val="35"/>
      <color theme="8" tint="-0.499984740745262"/>
      <name val="Times New Roman"/>
      <family val="1"/>
      <charset val="238"/>
    </font>
    <font>
      <sz val="35"/>
      <color theme="1" tint="0.14999847407452621"/>
      <name val="Times New Roman"/>
      <family val="1"/>
      <charset val="238"/>
    </font>
    <font>
      <sz val="12"/>
      <color theme="8" tint="-0.499984740745262"/>
      <name val="Times New Roman"/>
      <family val="1"/>
      <charset val="238"/>
    </font>
    <font>
      <sz val="10"/>
      <color theme="1" tint="0.14999847407452621"/>
      <name val="Times New Roman"/>
      <family val="1"/>
      <charset val="238"/>
    </font>
    <font>
      <sz val="12"/>
      <color theme="8" tint="-0.249977111117893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sz val="9"/>
      <color theme="1" tint="0.14999847407452621"/>
      <name val="Times New Roman"/>
      <family val="1"/>
      <charset val="238"/>
    </font>
    <font>
      <sz val="35"/>
      <color theme="5" tint="-0.499984740745262"/>
      <name val="Times New Roman"/>
      <family val="1"/>
      <charset val="238"/>
    </font>
    <font>
      <sz val="12"/>
      <color theme="5" tint="-0.499984740745262"/>
      <name val="Times New Roman"/>
      <family val="1"/>
      <charset val="238"/>
    </font>
    <font>
      <sz val="35"/>
      <color theme="7" tint="-0.499984740745262"/>
      <name val="Times New Roman"/>
      <family val="1"/>
      <charset val="238"/>
    </font>
    <font>
      <sz val="12"/>
      <color theme="7" tint="-0.499984740745262"/>
      <name val="Times New Roman"/>
      <family val="1"/>
      <charset val="238"/>
    </font>
    <font>
      <sz val="35"/>
      <color theme="9" tint="-0.499984740745262"/>
      <name val="Times New Roman"/>
      <family val="1"/>
      <charset val="238"/>
    </font>
    <font>
      <sz val="12"/>
      <color theme="9" tint="-0.499984740745262"/>
      <name val="Times New Roman"/>
      <family val="1"/>
      <charset val="238"/>
    </font>
    <font>
      <b/>
      <sz val="9"/>
      <color theme="1" tint="0.1499984740745262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5" fillId="2" borderId="0" applyNumberFormat="0" applyBorder="0" applyAlignment="0" applyProtection="0"/>
    <xf numFmtId="0" fontId="21" fillId="0" borderId="3" applyNumberFormat="0" applyFill="0" applyProtection="0">
      <alignment horizontal="left" vertical="center" indent="1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23" fillId="0" borderId="0" applyFill="0" applyBorder="0" applyProtection="0">
      <alignment vertical="center"/>
    </xf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22" fillId="5" borderId="0" applyBorder="0" applyProtection="0">
      <alignment horizontal="left" vertical="top" wrapText="1" indent="1"/>
    </xf>
    <xf numFmtId="166" fontId="7" fillId="0" borderId="0">
      <alignment horizontal="left" indent="1"/>
    </xf>
    <xf numFmtId="0" fontId="8" fillId="5" borderId="0" applyNumberFormat="0" applyBorder="0" applyAlignment="0">
      <alignment horizontal="left" vertical="center" indent="1"/>
    </xf>
    <xf numFmtId="0" fontId="9" fillId="0" borderId="0">
      <alignment horizontal="left" indent="1"/>
    </xf>
    <xf numFmtId="0" fontId="21" fillId="0" borderId="0" applyFill="0" applyProtection="0"/>
    <xf numFmtId="0" fontId="10" fillId="0" borderId="0" applyFill="0" applyProtection="0"/>
    <xf numFmtId="0" fontId="11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7" fillId="13" borderId="12" applyNumberFormat="0" applyAlignment="0" applyProtection="0"/>
    <xf numFmtId="0" fontId="19" fillId="14" borderId="13" applyNumberFormat="0" applyAlignment="0" applyProtection="0"/>
    <xf numFmtId="0" fontId="18" fillId="14" borderId="12" applyNumberFormat="0" applyAlignment="0" applyProtection="0"/>
    <xf numFmtId="0" fontId="15" fillId="0" borderId="14" applyNumberFormat="0" applyFill="0" applyAlignment="0" applyProtection="0"/>
    <xf numFmtId="0" fontId="14" fillId="15" borderId="15" applyNumberFormat="0" applyAlignment="0" applyProtection="0"/>
    <xf numFmtId="0" fontId="16" fillId="0" borderId="0" applyNumberFormat="0" applyFill="0" applyBorder="0" applyAlignment="0" applyProtection="0"/>
    <xf numFmtId="0" fontId="10" fillId="16" borderId="16" applyNumberFormat="0" applyAlignment="0" applyProtection="0"/>
    <xf numFmtId="0" fontId="20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41">
    <xf numFmtId="0" fontId="0" fillId="0" borderId="0" xfId="0">
      <alignment vertical="top"/>
    </xf>
    <xf numFmtId="0" fontId="25" fillId="0" borderId="0" xfId="0" applyFont="1">
      <alignment vertical="top"/>
    </xf>
    <xf numFmtId="0" fontId="25" fillId="0" borderId="0" xfId="0" applyFont="1" applyFill="1" applyBorder="1">
      <alignment vertical="top"/>
    </xf>
    <xf numFmtId="0" fontId="25" fillId="0" borderId="0" xfId="2" applyFont="1" applyFill="1" applyBorder="1" applyAlignment="1">
      <alignment vertical="center"/>
    </xf>
    <xf numFmtId="0" fontId="27" fillId="0" borderId="0" xfId="5" applyFont="1" applyFill="1" applyAlignment="1">
      <alignment horizontal="left" vertical="center"/>
    </xf>
    <xf numFmtId="0" fontId="28" fillId="0" borderId="4" xfId="2" applyFont="1" applyFill="1" applyBorder="1" applyAlignment="1">
      <alignment horizontal="left" vertical="top" indent="1"/>
    </xf>
    <xf numFmtId="0" fontId="29" fillId="0" borderId="0" xfId="0" applyFont="1" applyFill="1" applyBorder="1">
      <alignment vertical="top"/>
    </xf>
    <xf numFmtId="0" fontId="31" fillId="0" borderId="0" xfId="0" applyFont="1" applyAlignment="1">
      <alignment horizontal="left" vertical="center" indent="1"/>
    </xf>
    <xf numFmtId="0" fontId="31" fillId="0" borderId="0" xfId="0" applyFont="1" applyFill="1" applyBorder="1" applyAlignment="1">
      <alignment horizontal="left" vertical="center" indent="1"/>
    </xf>
    <xf numFmtId="0" fontId="29" fillId="0" borderId="5" xfId="16" applyFont="1" applyFill="1" applyBorder="1" applyAlignment="1">
      <alignment horizontal="center" vertical="center"/>
    </xf>
    <xf numFmtId="0" fontId="29" fillId="0" borderId="6" xfId="16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32" fillId="0" borderId="0" xfId="0" applyFont="1" applyBorder="1" applyAlignment="1">
      <alignment horizontal="left" vertical="top" wrapText="1" indent="1"/>
    </xf>
    <xf numFmtId="0" fontId="32" fillId="0" borderId="0" xfId="0" applyFont="1" applyFill="1" applyBorder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Border="1" applyAlignment="1">
      <alignment horizontal="left" vertical="top" wrapText="1" indent="1"/>
    </xf>
    <xf numFmtId="0" fontId="34" fillId="0" borderId="11" xfId="2" applyFont="1" applyFill="1" applyBorder="1" applyAlignment="1">
      <alignment horizontal="left" vertical="top" indent="1"/>
    </xf>
    <xf numFmtId="0" fontId="32" fillId="8" borderId="0" xfId="13" applyFont="1" applyFill="1" applyBorder="1" applyAlignment="1">
      <alignment horizontal="left" vertical="top" wrapText="1" indent="1"/>
    </xf>
    <xf numFmtId="0" fontId="36" fillId="0" borderId="10" xfId="2" applyFont="1" applyFill="1" applyBorder="1" applyAlignment="1">
      <alignment horizontal="left" vertical="top" indent="1"/>
    </xf>
    <xf numFmtId="0" fontId="32" fillId="9" borderId="0" xfId="13" applyFont="1" applyFill="1" applyBorder="1" applyAlignment="1">
      <alignment horizontal="left" vertical="top" wrapText="1" indent="1"/>
    </xf>
    <xf numFmtId="0" fontId="38" fillId="0" borderId="9" xfId="2" applyFont="1" applyFill="1" applyBorder="1" applyAlignment="1">
      <alignment horizontal="left" vertical="top" indent="1"/>
    </xf>
    <xf numFmtId="0" fontId="32" fillId="7" borderId="0" xfId="13" applyFont="1" applyFill="1" applyBorder="1" applyAlignment="1">
      <alignment horizontal="left" vertical="top" wrapText="1" indent="1"/>
    </xf>
    <xf numFmtId="166" fontId="31" fillId="0" borderId="0" xfId="12" applyNumberFormat="1" applyFont="1" applyBorder="1" applyAlignment="1">
      <alignment horizontal="left" vertical="center" indent="1"/>
    </xf>
    <xf numFmtId="166" fontId="31" fillId="6" borderId="0" xfId="13" applyNumberFormat="1" applyFont="1" applyFill="1" applyBorder="1" applyAlignment="1">
      <alignment horizontal="left" vertical="center" wrapText="1" indent="1"/>
    </xf>
    <xf numFmtId="166" fontId="31" fillId="8" borderId="0" xfId="13" applyNumberFormat="1" applyFont="1" applyFill="1" applyBorder="1" applyAlignment="1">
      <alignment horizontal="left" vertical="center" wrapText="1" indent="1"/>
    </xf>
    <xf numFmtId="166" fontId="31" fillId="9" borderId="0" xfId="13" applyNumberFormat="1" applyFont="1" applyFill="1" applyBorder="1" applyAlignment="1">
      <alignment horizontal="left" vertical="center" wrapText="1" indent="1"/>
    </xf>
    <xf numFmtId="166" fontId="31" fillId="7" borderId="0" xfId="13" applyNumberFormat="1" applyFont="1" applyFill="1" applyBorder="1" applyAlignment="1">
      <alignment horizontal="left" vertical="center" wrapText="1" indent="1"/>
    </xf>
    <xf numFmtId="0" fontId="26" fillId="0" borderId="0" xfId="5" applyFont="1" applyFill="1" applyBorder="1">
      <alignment vertical="center"/>
    </xf>
    <xf numFmtId="0" fontId="25" fillId="6" borderId="0" xfId="11" applyFont="1" applyFill="1" applyBorder="1" applyAlignment="1">
      <alignment horizontal="left" vertical="center" wrapText="1" indent="1"/>
    </xf>
    <xf numFmtId="0" fontId="32" fillId="6" borderId="0" xfId="11" applyFont="1" applyFill="1" applyBorder="1" applyAlignment="1">
      <alignment horizontal="left" vertical="top" wrapText="1" indent="1"/>
    </xf>
    <xf numFmtId="0" fontId="30" fillId="0" borderId="4" xfId="15" applyFont="1" applyFill="1" applyBorder="1" applyAlignment="1">
      <alignment horizontal="center" vertical="top"/>
    </xf>
    <xf numFmtId="0" fontId="37" fillId="0" borderId="0" xfId="5" applyFont="1" applyFill="1" applyBorder="1">
      <alignment vertical="center"/>
    </xf>
    <xf numFmtId="0" fontId="25" fillId="7" borderId="0" xfId="11" applyFont="1" applyFill="1" applyBorder="1" applyAlignment="1">
      <alignment horizontal="left" vertical="center" wrapText="1" indent="1"/>
    </xf>
    <xf numFmtId="0" fontId="32" fillId="7" borderId="0" xfId="11" applyFont="1" applyFill="1" applyBorder="1" applyAlignment="1">
      <alignment horizontal="left" vertical="top" wrapText="1" indent="1"/>
    </xf>
    <xf numFmtId="0" fontId="35" fillId="0" borderId="0" xfId="5" applyFont="1" applyFill="1" applyBorder="1">
      <alignment vertical="center"/>
    </xf>
    <xf numFmtId="0" fontId="25" fillId="9" borderId="0" xfId="11" applyFont="1" applyFill="1" applyBorder="1" applyAlignment="1">
      <alignment horizontal="left" vertical="center" wrapText="1" indent="1"/>
    </xf>
    <xf numFmtId="0" fontId="32" fillId="9" borderId="0" xfId="11" applyFont="1" applyFill="1" applyBorder="1" applyAlignment="1">
      <alignment horizontal="left" vertical="top" wrapText="1" indent="1"/>
    </xf>
    <xf numFmtId="0" fontId="33" fillId="0" borderId="0" xfId="5" applyFont="1" applyFill="1" applyBorder="1">
      <alignment vertical="center"/>
    </xf>
    <xf numFmtId="0" fontId="25" fillId="8" borderId="0" xfId="11" applyFont="1" applyFill="1" applyBorder="1" applyAlignment="1">
      <alignment horizontal="left" vertical="center" wrapText="1" indent="1"/>
    </xf>
    <xf numFmtId="0" fontId="32" fillId="8" borderId="0" xfId="11" applyFont="1" applyFill="1" applyBorder="1" applyAlignment="1">
      <alignment horizontal="left" vertical="top" wrapText="1" indent="1"/>
    </xf>
  </cellXfs>
  <cellStyles count="50">
    <cellStyle name="20 % - zvýraznenie1" xfId="29" builtinId="30" customBuiltin="1"/>
    <cellStyle name="20 % - zvýraznenie2" xfId="32" builtinId="34" customBuiltin="1"/>
    <cellStyle name="20 % - zvýraznenie3" xfId="36" builtinId="38" customBuiltin="1"/>
    <cellStyle name="20 % - zvýraznenie4" xfId="40" builtinId="42" customBuiltin="1"/>
    <cellStyle name="20 % - zvýraznenie5" xfId="43" builtinId="46" customBuiltin="1"/>
    <cellStyle name="20 % - zvýraznenie6" xfId="47" builtinId="50" customBuiltin="1"/>
    <cellStyle name="40 % - zvýraznenie1" xfId="1" builtinId="31" customBuiltin="1"/>
    <cellStyle name="40 % - zvýraznenie2" xfId="33" builtinId="35" customBuiltin="1"/>
    <cellStyle name="40 % - zvýraznenie3" xfId="37" builtinId="39" customBuiltin="1"/>
    <cellStyle name="40 % - zvýraznenie4" xfId="41" builtinId="43" customBuiltin="1"/>
    <cellStyle name="40 % - zvýraznenie5" xfId="44" builtinId="47" customBuiltin="1"/>
    <cellStyle name="40 % - zvýraznenie6" xfId="48" builtinId="51" customBuiltin="1"/>
    <cellStyle name="60 % - zvýraznenie1" xfId="30" builtinId="32" customBuiltin="1"/>
    <cellStyle name="60 % - zvýraznenie2" xfId="34" builtinId="36" customBuiltin="1"/>
    <cellStyle name="60 % - zvýraznenie3" xfId="38" builtinId="40" customBuiltin="1"/>
    <cellStyle name="60 % - zvýraznenie4" xfId="42" builtinId="44" customBuiltin="1"/>
    <cellStyle name="60 % - zvýraznenie5" xfId="45" builtinId="48" customBuiltin="1"/>
    <cellStyle name="60 % - zvýraznenie6" xfId="49" builtinId="52" customBuiltin="1"/>
    <cellStyle name="Čiarka" xfId="6" builtinId="3" customBuiltin="1"/>
    <cellStyle name="Čiarka [0]" xfId="7" builtinId="6" customBuiltin="1"/>
    <cellStyle name="Deň" xfId="12"/>
    <cellStyle name="Dobrá" xfId="17" builtinId="26" customBuiltin="1"/>
    <cellStyle name="Kontrolná bunka" xfId="24" builtinId="23" customBuiltin="1"/>
    <cellStyle name="Mena" xfId="8" builtinId="4" customBuiltin="1"/>
    <cellStyle name="Mena [0]" xfId="9" builtinId="7" customBuiltin="1"/>
    <cellStyle name="Nadpis 1" xfId="2" builtinId="16" customBuiltin="1"/>
    <cellStyle name="Nadpis 2" xfId="15" builtinId="17" customBuiltin="1"/>
    <cellStyle name="Nadpis 3" xfId="16" builtinId="18" customBuiltin="1"/>
    <cellStyle name="Nadpis 4" xfId="11" builtinId="19" customBuiltin="1"/>
    <cellStyle name="Neutrálna" xfId="19" builtinId="28" customBuiltin="1"/>
    <cellStyle name="Normálna" xfId="0" builtinId="0" customBuiltin="1"/>
    <cellStyle name="Percentá" xfId="10" builtinId="5" customBuiltin="1"/>
    <cellStyle name="Poznámka" xfId="26" builtinId="10" customBuiltin="1"/>
    <cellStyle name="Prepojená bunka" xfId="23" builtinId="24" customBuiltin="1"/>
    <cellStyle name="Pruhované" xfId="13"/>
    <cellStyle name="Spolu" xfId="28" builtinId="25" customBuiltin="1"/>
    <cellStyle name="Text upozornenia" xfId="25" builtinId="11" customBuiltin="1"/>
    <cellStyle name="Titul" xfId="5" builtinId="15" customBuiltin="1"/>
    <cellStyle name="Vstup" xfId="20" builtinId="20" customBuiltin="1"/>
    <cellStyle name="Výpočet" xfId="22" builtinId="22" customBuiltin="1"/>
    <cellStyle name="Výstup" xfId="21" builtinId="21" customBuiltin="1"/>
    <cellStyle name="Vysvetľujúci text" xfId="27" builtinId="53" customBuiltin="1"/>
    <cellStyle name="Zadanie nastavení" xfId="14"/>
    <cellStyle name="Zlá" xfId="18" builtinId="27" customBuiltin="1"/>
    <cellStyle name="Zvýraznenie1" xfId="3" builtinId="29" customBuiltin="1"/>
    <cellStyle name="Zvýraznenie2" xfId="31" builtinId="33" customBuiltin="1"/>
    <cellStyle name="Zvýraznenie3" xfId="35" builtinId="37" customBuiltin="1"/>
    <cellStyle name="Zvýraznenie4" xfId="39" builtinId="41" customBuiltin="1"/>
    <cellStyle name="Zvýraznenie5" xfId="4" builtinId="45" customBuiltin="1"/>
    <cellStyle name="Zvýraznenie6" xfId="46" builtinId="49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Obrázok 2" descr="Budovy a strom v zime" title="Hlavička Zim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Obrázok 1" descr="Budovy a strom v zime" title="Hlavička Zim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Obrázok 2" descr="Budovy a strom na jar" title="Hlavička Ja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Obrázok 1" descr="Budovy a strom na jar" title="Hlavička J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Obrázok 1" descr="Budovy a strom na jar" title="Hlavička J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Obrázok 2" descr="Budovy a strom v lete" title="Hlavička Le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Obrázok 1" descr="Budovy a strom v lete" title="Hlavička Le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Obrázok 1" descr="Budovy a strom v lete" title="Hlavička Le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104775</xdr:colOff>
      <xdr:row>1</xdr:row>
      <xdr:rowOff>1143000</xdr:rowOff>
    </xdr:to>
    <xdr:pic>
      <xdr:nvPicPr>
        <xdr:cNvPr id="3" name="Obrázok 2" descr="Budovy a strom na jeseň" title="Hlavička Jeseň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104775</xdr:colOff>
      <xdr:row>1</xdr:row>
      <xdr:rowOff>1143000</xdr:rowOff>
    </xdr:to>
    <xdr:pic>
      <xdr:nvPicPr>
        <xdr:cNvPr id="2" name="Obrázok 1" descr="Budovy a strom na jeseň" title="Hlavička Jeseň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104775</xdr:colOff>
      <xdr:row>1</xdr:row>
      <xdr:rowOff>1143000</xdr:rowOff>
    </xdr:to>
    <xdr:pic>
      <xdr:nvPicPr>
        <xdr:cNvPr id="2" name="Obrázok 1" descr="Budovy a strom na jeseň" title="Hlavička Jeseň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Obrázok 1" descr="Budovy a strom v zime" title="Hlavička Zim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zoomScaleNormal="100" workbookViewId="0">
      <selection activeCell="D13" sqref="D13"/>
    </sheetView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2" customWidth="1"/>
    <col min="10" max="10" width="8.7265625" style="2" customWidth="1"/>
    <col min="11" max="12" width="16.7265625" style="2" customWidth="1"/>
    <col min="13" max="13" width="1.7265625" style="2" customWidth="1"/>
    <col min="14" max="16384" width="8.7265625" style="2"/>
  </cols>
  <sheetData>
    <row r="1" spans="1:12" ht="9" customHeight="1" x14ac:dyDescent="0.3">
      <c r="I1" s="2" t="s">
        <v>1</v>
      </c>
    </row>
    <row r="2" spans="1:12" ht="100.5" customHeight="1" x14ac:dyDescent="0.3">
      <c r="B2" s="28" t="str">
        <f>"Január "&amp;KalendárnyRok</f>
        <v>Január 2022</v>
      </c>
      <c r="C2" s="28"/>
      <c r="D2" s="28"/>
      <c r="E2" s="3"/>
      <c r="F2" s="3"/>
      <c r="G2" s="3"/>
      <c r="H2" s="4"/>
    </row>
    <row r="3" spans="1:12" s="6" customFormat="1" ht="19.5" customHeight="1" thickBot="1" x14ac:dyDescent="0.35">
      <c r="A3" s="1"/>
      <c r="B3" s="5" t="str">
        <f>ZačiatokTýždňa</f>
        <v>pondelok</v>
      </c>
      <c r="C3" s="5" t="str">
        <f t="shared" ref="C3:H3" si="0">TEXT(C4,"dddd")</f>
        <v>utorok</v>
      </c>
      <c r="D3" s="5" t="str">
        <f t="shared" si="0"/>
        <v>streda</v>
      </c>
      <c r="E3" s="5" t="str">
        <f t="shared" si="0"/>
        <v>štvrtok</v>
      </c>
      <c r="F3" s="5" t="str">
        <f t="shared" si="0"/>
        <v>piatok</v>
      </c>
      <c r="G3" s="5" t="str">
        <f t="shared" si="0"/>
        <v>sobota</v>
      </c>
      <c r="H3" s="5" t="str">
        <f t="shared" si="0"/>
        <v>nedeľa</v>
      </c>
      <c r="K3" s="31" t="s">
        <v>2</v>
      </c>
      <c r="L3" s="31"/>
    </row>
    <row r="4" spans="1:12" s="8" customFormat="1" ht="19.5" customHeight="1" x14ac:dyDescent="0.3">
      <c r="A4" s="7"/>
      <c r="B4" s="23">
        <f t="array" ref="B4:H4">DniATýždne+DATE(KalendárnyRok,1,1)-WEEKDAY(DATE(KalendárnyRok,1,1),(ZačiatokTýždňa="pondelok")+1)+1</f>
        <v>44557</v>
      </c>
      <c r="C4" s="23">
        <v>44558</v>
      </c>
      <c r="D4" s="23">
        <v>44559</v>
      </c>
      <c r="E4" s="23">
        <v>44560</v>
      </c>
      <c r="F4" s="23">
        <v>44561</v>
      </c>
      <c r="G4" s="23">
        <v>44562</v>
      </c>
      <c r="H4" s="23">
        <v>44563</v>
      </c>
      <c r="K4" s="9" t="s">
        <v>3</v>
      </c>
      <c r="L4" s="10" t="s">
        <v>4</v>
      </c>
    </row>
    <row r="5" spans="1:12" s="13" customFormat="1" ht="48" customHeight="1" x14ac:dyDescent="0.3">
      <c r="A5" s="11"/>
      <c r="B5" s="12"/>
      <c r="C5" s="12"/>
      <c r="D5" s="12"/>
      <c r="E5" s="12"/>
      <c r="F5" s="12"/>
      <c r="G5" s="12"/>
      <c r="H5" s="12"/>
      <c r="K5" s="14">
        <v>2022</v>
      </c>
      <c r="L5" s="15" t="s">
        <v>5</v>
      </c>
    </row>
    <row r="6" spans="1:12" s="8" customFormat="1" ht="19.5" customHeight="1" x14ac:dyDescent="0.3">
      <c r="A6" s="7"/>
      <c r="B6" s="24">
        <f t="array" ref="B6:H6">DniATýždne+DATE(KalendárnyRok,1,1)-WEEKDAY(DATE(KalendárnyRok,1,1),(ZačiatokTýždňa="pondelok")+1)+8</f>
        <v>44564</v>
      </c>
      <c r="C6" s="24">
        <v>44565</v>
      </c>
      <c r="D6" s="24">
        <v>44566</v>
      </c>
      <c r="E6" s="24">
        <v>44567</v>
      </c>
      <c r="F6" s="24">
        <v>44568</v>
      </c>
      <c r="G6" s="24">
        <v>44569</v>
      </c>
      <c r="H6" s="24">
        <v>44570</v>
      </c>
    </row>
    <row r="7" spans="1:12" s="13" customFormat="1" ht="48" customHeight="1" x14ac:dyDescent="0.3">
      <c r="A7" s="11"/>
      <c r="B7" s="16"/>
      <c r="C7" s="16"/>
      <c r="D7" s="16"/>
      <c r="E7" s="16"/>
      <c r="F7" s="16"/>
      <c r="G7" s="16"/>
      <c r="H7" s="16"/>
    </row>
    <row r="8" spans="1:12" s="8" customFormat="1" ht="19.5" customHeight="1" x14ac:dyDescent="0.3">
      <c r="A8" s="7"/>
      <c r="B8" s="23">
        <f t="array" ref="B8:H8">DniATýždne+DATE(KalendárnyRok,1,1)-WEEKDAY(DATE(KalendárnyRok,1,1),(ZačiatokTýždňa="pondelok")+1)+15</f>
        <v>44571</v>
      </c>
      <c r="C8" s="23">
        <v>44572</v>
      </c>
      <c r="D8" s="23">
        <v>44573</v>
      </c>
      <c r="E8" s="23">
        <v>44574</v>
      </c>
      <c r="F8" s="23">
        <v>44575</v>
      </c>
      <c r="G8" s="23">
        <v>44576</v>
      </c>
      <c r="H8" s="23">
        <v>44577</v>
      </c>
    </row>
    <row r="9" spans="1:12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12" s="8" customFormat="1" ht="19.5" customHeight="1" x14ac:dyDescent="0.3">
      <c r="A10" s="7"/>
      <c r="B10" s="24">
        <f t="array" ref="B10:H10">DniATýždne+DATE(KalendárnyRok,1,1)-WEEKDAY(DATE(KalendárnyRok,1,1),(ZačiatokTýždňa="pondelok")+1)+22</f>
        <v>44578</v>
      </c>
      <c r="C10" s="24">
        <v>44579</v>
      </c>
      <c r="D10" s="24">
        <v>44580</v>
      </c>
      <c r="E10" s="24">
        <v>44581</v>
      </c>
      <c r="F10" s="24">
        <v>44582</v>
      </c>
      <c r="G10" s="24">
        <v>44583</v>
      </c>
      <c r="H10" s="24">
        <v>44584</v>
      </c>
    </row>
    <row r="11" spans="1:12" s="13" customFormat="1" ht="48" customHeight="1" x14ac:dyDescent="0.3">
      <c r="A11" s="11"/>
      <c r="B11" s="16"/>
      <c r="C11" s="16"/>
      <c r="D11" s="16"/>
      <c r="E11" s="16"/>
      <c r="F11" s="16"/>
      <c r="G11" s="16"/>
      <c r="H11" s="16"/>
    </row>
    <row r="12" spans="1:12" s="8" customFormat="1" ht="19.5" customHeight="1" x14ac:dyDescent="0.3">
      <c r="A12" s="7"/>
      <c r="B12" s="23">
        <f t="array" ref="B12:H12">DniATýždne+DATE(KalendárnyRok,1,1)-WEEKDAY(DATE(KalendárnyRok,1,1),(ZačiatokTýždňa="pondelok")+1)+29</f>
        <v>44585</v>
      </c>
      <c r="C12" s="23">
        <v>44586</v>
      </c>
      <c r="D12" s="23">
        <v>44587</v>
      </c>
      <c r="E12" s="23">
        <v>44588</v>
      </c>
      <c r="F12" s="23">
        <v>44589</v>
      </c>
      <c r="G12" s="23">
        <v>44590</v>
      </c>
      <c r="H12" s="23">
        <v>44591</v>
      </c>
    </row>
    <row r="13" spans="1:12" s="13" customFormat="1" ht="48" customHeight="1" x14ac:dyDescent="0.3">
      <c r="A13" s="11"/>
      <c r="B13" s="12"/>
      <c r="C13" s="12"/>
      <c r="D13" s="12" t="s">
        <v>17</v>
      </c>
      <c r="E13" s="12" t="s">
        <v>6</v>
      </c>
      <c r="F13" s="12"/>
      <c r="G13" s="12"/>
      <c r="H13" s="12"/>
    </row>
    <row r="14" spans="1:12" s="8" customFormat="1" ht="19.5" customHeight="1" x14ac:dyDescent="0.3">
      <c r="A14" s="7"/>
      <c r="B14" s="24">
        <f t="array" ref="B14:C14">DniATýždne+DATE(KalendárnyRok,1,1)-WEEKDAY(DATE(KalendárnyRok,1,1),(ZačiatokTýždňa="pondelok")+1)+36</f>
        <v>44592</v>
      </c>
      <c r="C14" s="24">
        <v>44593</v>
      </c>
      <c r="D14" s="29" t="s">
        <v>0</v>
      </c>
      <c r="E14" s="29"/>
      <c r="F14" s="29"/>
      <c r="G14" s="29"/>
      <c r="H14" s="29"/>
    </row>
    <row r="15" spans="1:12" s="13" customFormat="1" ht="48" customHeight="1" x14ac:dyDescent="0.3">
      <c r="A15" s="11"/>
      <c r="B15" s="16"/>
      <c r="C15" s="16"/>
      <c r="D15" s="30"/>
      <c r="E15" s="30"/>
      <c r="F15" s="30"/>
      <c r="G15" s="30"/>
      <c r="H15" s="30"/>
    </row>
  </sheetData>
  <mergeCells count="4">
    <mergeCell ref="B2:D2"/>
    <mergeCell ref="D14:H14"/>
    <mergeCell ref="D15:H15"/>
    <mergeCell ref="K3:L3"/>
  </mergeCells>
  <phoneticPr fontId="2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Vyberte deň v zozname. Vyberte možnosť ZRUŠIŤ a potom vyberte deň v rozbaľovacom zozname stlačením kombinácie klávesov ALT + ŠÍPKA NADOL." prompt="V tejto bunke môžete vybrať prvý deň v týždni. Stlačením kombinácie klávesov ALT + ŠÍPKA NADOL otvorte rozbaľovací zoznam a potom pomocou klávesov ŠÍPKA NADOL a ENTER vyberte možnosť." sqref="L5">
      <formula1>"nedeľa, pondelok"</formula1>
    </dataValidation>
    <dataValidation allowBlank="1" showInputMessage="1" showErrorMessage="1" prompt="V tomto zošite vytvorte vlastné jednomesačné kalendáre. Pomocou hárka Január si prispôsobte rok a začiatočný deň týždňa pre všetky mesiace. Každý mesiac sa nachádza na samostatnom hárku." sqref="A1"/>
    <dataValidation allowBlank="1" showInputMessage="1" showErrorMessage="1" prompt="Do bunky pod touto zadajte rok." sqref="K4"/>
    <dataValidation allowBlank="1" showInputMessage="1" showErrorMessage="1" prompt="V bunke nižšie vyberte počiatočný deň v týždni." sqref="L4"/>
    <dataValidation allowBlank="1" showInputMessage="1" showErrorMessage="1" prompt="Do tejto bunky zadajte rok." sqref="K5"/>
    <dataValidation allowBlank="1" showInputMessage="1" showErrorMessage="1" prompt="Tento riadok obsahuje názvy dní v týždni pre tento kalendár. Táto bunka obsahuje začiatočný deň v týždni. Ak chcete zmeniť začiatočný deň v týždni, do bunky L5 tohto hárka zadajte nový deň v týždni." sqref="B3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  <dataValidation allowBlank="1" showInputMessage="1" showErrorMessage="1" prompt="Rok v tejto bunke sa automaticky aktualizuje na základe roka zadaného v bunke K5. Kalendár uvedený nižšie obsahuje dátumy predchádzajúceho a nasledujúceho mesiaca vo svetlejšom odtieni písma." sqref="B2:D2"/>
    <dataValidation allowBlank="1" showInputMessage="1" showErrorMessage="1" prompt="Automaticky určený deň v týždni." sqref="C3:H3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prompt="Do tejto bunky zadajte mesačné poznámky." sqref="D15:H15"/>
    <dataValidation allowBlank="1" showInputMessage="1" prompt="Do bunky nižšie zadajte mesačné poznámky." sqref="D14:H14"/>
    <dataValidation allowBlank="1" showInputMessage="1" showErrorMessage="1" prompt="Zadajte rok a v bunkách uvedených nižšie vyberte deň začiatku kalendára. Tieto bunky nastavenia kalendára sa nevytlačia." sqref="K3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tabSelected="1" zoomScaleNormal="100" workbookViewId="0">
      <selection activeCell="E5" sqref="E5"/>
    </sheetView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8.7265625" style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28" t="str">
        <f>"Február "&amp;KalendárnyRok</f>
        <v>Február 2022</v>
      </c>
      <c r="C2" s="28"/>
      <c r="D2" s="28"/>
      <c r="E2" s="3"/>
      <c r="F2" s="3"/>
      <c r="G2" s="3"/>
      <c r="H2" s="4"/>
    </row>
    <row r="3" spans="1:9" s="6" customFormat="1" ht="19.5" customHeight="1" thickBot="1" x14ac:dyDescent="0.35">
      <c r="A3" s="1"/>
      <c r="B3" s="5" t="str">
        <f>ZačiatokTýždňa</f>
        <v>pondelok</v>
      </c>
      <c r="C3" s="5" t="str">
        <f t="shared" ref="C3:H3" si="0">TEXT(C4,"dddd")</f>
        <v>utorok</v>
      </c>
      <c r="D3" s="5" t="str">
        <f t="shared" si="0"/>
        <v>streda</v>
      </c>
      <c r="E3" s="5" t="str">
        <f t="shared" si="0"/>
        <v>štvrtok</v>
      </c>
      <c r="F3" s="5" t="str">
        <f t="shared" si="0"/>
        <v>piatok</v>
      </c>
      <c r="G3" s="5" t="str">
        <f t="shared" si="0"/>
        <v>sobota</v>
      </c>
      <c r="H3" s="5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DniATýždne+DATE(KalendárnyRok,2,1)-WEEKDAY(DATE(KalendárnyRok,2,1),(ZačiatokTýždňa="pondelok")+1)+1</f>
        <v>44592</v>
      </c>
      <c r="C4" s="23">
        <v>44593</v>
      </c>
      <c r="D4" s="23">
        <v>44594</v>
      </c>
      <c r="E4" s="23">
        <v>44595</v>
      </c>
      <c r="F4" s="23">
        <v>44596</v>
      </c>
      <c r="G4" s="23">
        <v>44597</v>
      </c>
      <c r="H4" s="23">
        <v>44598</v>
      </c>
    </row>
    <row r="5" spans="1:9" s="13" customFormat="1" ht="48" customHeight="1" x14ac:dyDescent="0.3">
      <c r="A5" s="11"/>
      <c r="B5" s="12"/>
      <c r="C5" s="12"/>
      <c r="D5" s="12" t="s">
        <v>13</v>
      </c>
      <c r="E5" s="12" t="s">
        <v>22</v>
      </c>
      <c r="F5" s="12"/>
      <c r="G5" s="12"/>
      <c r="H5" s="12"/>
    </row>
    <row r="6" spans="1:9" s="8" customFormat="1" ht="19.5" customHeight="1" x14ac:dyDescent="0.3">
      <c r="A6" s="7"/>
      <c r="B6" s="24">
        <f t="array" ref="B6:H6">DniATýždne+DATE(KalendárnyRok,2,1)-WEEKDAY(DATE(KalendárnyRok,2,1),(ZačiatokTýždňa="pondelok")+1)+8</f>
        <v>44599</v>
      </c>
      <c r="C6" s="24">
        <v>44600</v>
      </c>
      <c r="D6" s="24">
        <v>44601</v>
      </c>
      <c r="E6" s="24">
        <v>44602</v>
      </c>
      <c r="F6" s="24">
        <v>44603</v>
      </c>
      <c r="G6" s="24">
        <v>44604</v>
      </c>
      <c r="H6" s="24">
        <v>44605</v>
      </c>
    </row>
    <row r="7" spans="1:9" s="13" customFormat="1" ht="48" customHeight="1" x14ac:dyDescent="0.3">
      <c r="A7" s="11"/>
      <c r="B7" s="16"/>
      <c r="C7" s="16" t="s">
        <v>12</v>
      </c>
      <c r="D7" s="16" t="s">
        <v>20</v>
      </c>
      <c r="E7" s="16" t="s">
        <v>10</v>
      </c>
      <c r="F7" s="16" t="s">
        <v>18</v>
      </c>
      <c r="G7" s="16" t="s">
        <v>10</v>
      </c>
      <c r="H7" s="16"/>
    </row>
    <row r="8" spans="1:9" s="8" customFormat="1" ht="19.5" customHeight="1" x14ac:dyDescent="0.3">
      <c r="A8" s="7"/>
      <c r="B8" s="23">
        <f t="array" ref="B8:H8">DniATýždne+DATE(KalendárnyRok,2,1)-WEEKDAY(DATE(KalendárnyRok,2,1),(ZačiatokTýždňa="pondelok")+1)+15</f>
        <v>44606</v>
      </c>
      <c r="C8" s="23">
        <v>44607</v>
      </c>
      <c r="D8" s="23">
        <v>44608</v>
      </c>
      <c r="E8" s="23">
        <v>44609</v>
      </c>
      <c r="F8" s="23">
        <v>44610</v>
      </c>
      <c r="G8" s="23">
        <v>44611</v>
      </c>
      <c r="H8" s="23">
        <v>44612</v>
      </c>
    </row>
    <row r="9" spans="1:9" s="13" customFormat="1" ht="48" customHeight="1" x14ac:dyDescent="0.3">
      <c r="A9" s="11"/>
      <c r="B9" s="12" t="s">
        <v>19</v>
      </c>
      <c r="C9" s="12" t="s">
        <v>7</v>
      </c>
      <c r="D9" s="12"/>
      <c r="E9" s="12"/>
      <c r="F9" s="12" t="s">
        <v>15</v>
      </c>
      <c r="G9" s="12"/>
      <c r="H9" s="12"/>
    </row>
    <row r="10" spans="1:9" s="8" customFormat="1" ht="19.5" customHeight="1" x14ac:dyDescent="0.3">
      <c r="A10" s="7"/>
      <c r="B10" s="24">
        <f t="array" ref="B10:H10">DniATýždne+DATE(KalendárnyRok,2,1)-WEEKDAY(DATE(KalendárnyRok,2,1),(ZačiatokTýždňa="pondelok")+1)+22</f>
        <v>44613</v>
      </c>
      <c r="C10" s="24">
        <v>44614</v>
      </c>
      <c r="D10" s="24">
        <v>44615</v>
      </c>
      <c r="E10" s="24">
        <v>44616</v>
      </c>
      <c r="F10" s="24">
        <v>44617</v>
      </c>
      <c r="G10" s="24">
        <v>44618</v>
      </c>
      <c r="H10" s="24">
        <v>44619</v>
      </c>
    </row>
    <row r="11" spans="1:9" s="13" customFormat="1" ht="48" customHeight="1" x14ac:dyDescent="0.3">
      <c r="A11" s="11"/>
      <c r="B11" s="16"/>
      <c r="C11" s="16"/>
      <c r="D11" s="16"/>
      <c r="E11" s="16" t="s">
        <v>6</v>
      </c>
      <c r="F11" s="16"/>
      <c r="G11" s="16"/>
      <c r="H11" s="16"/>
    </row>
    <row r="12" spans="1:9" s="8" customFormat="1" ht="19.5" customHeight="1" x14ac:dyDescent="0.3">
      <c r="A12" s="7"/>
      <c r="B12" s="23">
        <f t="array" ref="B12:H12">DniATýždne+DATE(KalendárnyRok,2,1)-WEEKDAY(DATE(KalendárnyRok,2,1),(ZačiatokTýždňa="pondelok")+1)+29</f>
        <v>44620</v>
      </c>
      <c r="C12" s="23">
        <v>44621</v>
      </c>
      <c r="D12" s="23">
        <v>44622</v>
      </c>
      <c r="E12" s="23">
        <v>44623</v>
      </c>
      <c r="F12" s="23">
        <v>44624</v>
      </c>
      <c r="G12" s="23">
        <v>44625</v>
      </c>
      <c r="H12" s="23">
        <v>44626</v>
      </c>
    </row>
    <row r="13" spans="1:9" s="13" customFormat="1" ht="48" customHeight="1" x14ac:dyDescent="0.3">
      <c r="A13" s="11"/>
      <c r="B13" s="12"/>
      <c r="C13" s="12"/>
      <c r="D13" s="12" t="s">
        <v>14</v>
      </c>
      <c r="E13" s="12"/>
      <c r="F13" s="12" t="s">
        <v>16</v>
      </c>
      <c r="G13" s="12"/>
      <c r="H13" s="12"/>
    </row>
    <row r="14" spans="1:9" s="8" customFormat="1" ht="19.5" customHeight="1" x14ac:dyDescent="0.3">
      <c r="A14" s="7"/>
      <c r="B14" s="24">
        <f t="array" ref="B14:C14">DniATýždne+DATE(KalendárnyRok,2,1)-WEEKDAY(DATE(KalendárnyRok,2,1),(ZačiatokTýždňa="pondelok")+1)+36</f>
        <v>44627</v>
      </c>
      <c r="C14" s="24">
        <v>44628</v>
      </c>
      <c r="D14" s="29" t="s">
        <v>0</v>
      </c>
      <c r="E14" s="29"/>
      <c r="F14" s="29"/>
      <c r="G14" s="29"/>
      <c r="H14" s="29"/>
    </row>
    <row r="15" spans="1:9" s="13" customFormat="1" ht="48" customHeight="1" x14ac:dyDescent="0.3">
      <c r="A15" s="11"/>
      <c r="B15" s="16"/>
      <c r="C15" s="16"/>
      <c r="D15" s="30" t="s">
        <v>21</v>
      </c>
      <c r="E15" s="30"/>
      <c r="F15" s="30"/>
      <c r="G15" s="30"/>
      <c r="H15" s="30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  <dataValidation allowBlank="1" showInputMessage="1" showErrorMessage="1" prompt="Kalendár na mesiac február" sqref="A1"/>
    <dataValidation allowBlank="1" showInputMessage="1" prompt="Do bunky nižšie zadajte mesačné poznámky." sqref="D14:H14"/>
    <dataValidation allowBlank="1" showInputMessage="1" prompt="Do tejto bunky zadajte mesačné poznámky." sqref="D15:H15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topLeftCell="A9" zoomScaleNormal="100" workbookViewId="0">
      <selection activeCell="D15" sqref="D15:H15"/>
    </sheetView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2" t="str">
        <f>"Marec "&amp;KalendárnyRok</f>
        <v>Marec 2022</v>
      </c>
      <c r="C2" s="32"/>
      <c r="D2" s="32"/>
      <c r="E2" s="3"/>
      <c r="F2" s="3"/>
      <c r="G2" s="3"/>
      <c r="H2" s="4"/>
    </row>
    <row r="3" spans="1:9" s="6" customFormat="1" ht="19.5" customHeight="1" thickBot="1" x14ac:dyDescent="0.35">
      <c r="A3" s="1"/>
      <c r="B3" s="21" t="str">
        <f>ZačiatokTýždňa</f>
        <v>pondelok</v>
      </c>
      <c r="C3" s="21" t="str">
        <f t="shared" ref="C3:H3" si="0">TEXT(C4,"dddd")</f>
        <v>utorok</v>
      </c>
      <c r="D3" s="21" t="str">
        <f t="shared" si="0"/>
        <v>streda</v>
      </c>
      <c r="E3" s="21" t="str">
        <f t="shared" si="0"/>
        <v>štvrtok</v>
      </c>
      <c r="F3" s="21" t="str">
        <f t="shared" si="0"/>
        <v>piatok</v>
      </c>
      <c r="G3" s="21" t="str">
        <f t="shared" si="0"/>
        <v>sobota</v>
      </c>
      <c r="H3" s="21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DniATýždne+DATE(KalendárnyRok,3,1)-WEEKDAY(DATE(KalendárnyRok,3,1),(ZačiatokTýždňa="pondelok")+1)+1</f>
        <v>44620</v>
      </c>
      <c r="C4" s="23">
        <v>44621</v>
      </c>
      <c r="D4" s="23">
        <v>44622</v>
      </c>
      <c r="E4" s="23">
        <v>44623</v>
      </c>
      <c r="F4" s="23">
        <v>44624</v>
      </c>
      <c r="G4" s="23">
        <v>44625</v>
      </c>
      <c r="H4" s="23">
        <v>44626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7">
        <f t="array" ref="B6:H6">DniATýždne+DATE(KalendárnyRok,3,1)-WEEKDAY(DATE(KalendárnyRok,3,1),(ZačiatokTýždňa="pondelok")+1)+8</f>
        <v>44627</v>
      </c>
      <c r="C6" s="27">
        <v>44628</v>
      </c>
      <c r="D6" s="27">
        <v>44629</v>
      </c>
      <c r="E6" s="27">
        <v>44630</v>
      </c>
      <c r="F6" s="27">
        <v>44631</v>
      </c>
      <c r="G6" s="27">
        <v>44632</v>
      </c>
      <c r="H6" s="27">
        <v>44633</v>
      </c>
    </row>
    <row r="7" spans="1:9" s="13" customFormat="1" ht="48" customHeight="1" x14ac:dyDescent="0.3">
      <c r="A7" s="11"/>
      <c r="B7" s="22"/>
      <c r="C7" s="22"/>
      <c r="D7" s="22"/>
      <c r="E7" s="22"/>
      <c r="F7" s="22" t="s">
        <v>9</v>
      </c>
      <c r="G7" s="22"/>
      <c r="H7" s="22"/>
    </row>
    <row r="8" spans="1:9" s="8" customFormat="1" ht="19.5" customHeight="1" x14ac:dyDescent="0.3">
      <c r="A8" s="7"/>
      <c r="B8" s="23">
        <f t="array" ref="B8:H8">DniATýždne+DATE(KalendárnyRok,3,1)-WEEKDAY(DATE(KalendárnyRok,3,1),(ZačiatokTýždňa="pondelok")+1)+15</f>
        <v>44634</v>
      </c>
      <c r="C8" s="23">
        <v>44635</v>
      </c>
      <c r="D8" s="23">
        <v>44636</v>
      </c>
      <c r="E8" s="23">
        <v>44637</v>
      </c>
      <c r="F8" s="23">
        <v>44638</v>
      </c>
      <c r="G8" s="23">
        <v>44639</v>
      </c>
      <c r="H8" s="23">
        <v>44640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7">
        <f t="array" ref="B10:H10">DniATýždne+DATE(KalendárnyRok,3,1)-WEEKDAY(DATE(KalendárnyRok,3,1),(ZačiatokTýždňa="pondelok")+1)+22</f>
        <v>44641</v>
      </c>
      <c r="C10" s="27">
        <v>44642</v>
      </c>
      <c r="D10" s="27">
        <v>44643</v>
      </c>
      <c r="E10" s="27">
        <v>44644</v>
      </c>
      <c r="F10" s="27">
        <v>44645</v>
      </c>
      <c r="G10" s="27">
        <v>44646</v>
      </c>
      <c r="H10" s="27">
        <v>44647</v>
      </c>
    </row>
    <row r="11" spans="1:9" s="13" customFormat="1" ht="48" customHeight="1" x14ac:dyDescent="0.3">
      <c r="A11" s="11"/>
      <c r="B11" s="22"/>
      <c r="C11" s="22"/>
      <c r="D11" s="22" t="s">
        <v>8</v>
      </c>
      <c r="E11" s="22"/>
      <c r="F11" s="22"/>
      <c r="G11" s="22"/>
      <c r="H11" s="22"/>
    </row>
    <row r="12" spans="1:9" s="8" customFormat="1" ht="19.5" customHeight="1" x14ac:dyDescent="0.3">
      <c r="A12" s="7"/>
      <c r="B12" s="23">
        <f t="array" ref="B12:H12">DniATýždne+DATE(KalendárnyRok,3,1)-WEEKDAY(DATE(KalendárnyRok,3,1),(ZačiatokTýždňa="pondelok")+1)+29</f>
        <v>44648</v>
      </c>
      <c r="C12" s="23">
        <v>44649</v>
      </c>
      <c r="D12" s="23">
        <v>44650</v>
      </c>
      <c r="E12" s="23">
        <v>44651</v>
      </c>
      <c r="F12" s="23">
        <v>44652</v>
      </c>
      <c r="G12" s="23">
        <v>44653</v>
      </c>
      <c r="H12" s="23">
        <v>44654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7">
        <f t="array" ref="B14:C14">DniATýždne+DATE(KalendárnyRok,3,1)-WEEKDAY(DATE(KalendárnyRok,3,1),(ZačiatokTýždňa="pondelok")+1)+36</f>
        <v>44655</v>
      </c>
      <c r="C14" s="27">
        <v>44656</v>
      </c>
      <c r="D14" s="33" t="s">
        <v>0</v>
      </c>
      <c r="E14" s="33"/>
      <c r="F14" s="33"/>
      <c r="G14" s="33"/>
      <c r="H14" s="33"/>
    </row>
    <row r="15" spans="1:9" s="13" customFormat="1" ht="48" customHeight="1" x14ac:dyDescent="0.3">
      <c r="A15" s="11"/>
      <c r="B15" s="22"/>
      <c r="C15" s="22"/>
      <c r="D15" s="34" t="s">
        <v>11</v>
      </c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Kalendár na mesiac marec" sqref="A1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Automaticky určený deň v týždni." sqref="C3:H3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prompt="Do tejto bunky zadajte mesačné poznámky." sqref="D15:H15"/>
    <dataValidation allowBlank="1" showInputMessage="1" prompt="Do bunky nižšie zadajte mesačné poznámky." sqref="D14:H14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2" t="str">
        <f>"Apríl "&amp;KalendárnyRok</f>
        <v>Apríl 2022</v>
      </c>
      <c r="C2" s="32"/>
      <c r="D2" s="32"/>
      <c r="E2" s="3"/>
      <c r="F2" s="3"/>
      <c r="G2" s="3"/>
      <c r="H2" s="4"/>
    </row>
    <row r="3" spans="1:9" s="6" customFormat="1" ht="19.5" customHeight="1" thickBot="1" x14ac:dyDescent="0.35">
      <c r="A3" s="1"/>
      <c r="B3" s="21" t="str">
        <f>ZačiatokTýždňa</f>
        <v>pondelok</v>
      </c>
      <c r="C3" s="21" t="str">
        <f t="shared" ref="C3:H3" si="0">TEXT(C4,"dddd")</f>
        <v>utorok</v>
      </c>
      <c r="D3" s="21" t="str">
        <f t="shared" si="0"/>
        <v>streda</v>
      </c>
      <c r="E3" s="21" t="str">
        <f t="shared" si="0"/>
        <v>štvrtok</v>
      </c>
      <c r="F3" s="21" t="str">
        <f t="shared" si="0"/>
        <v>piatok</v>
      </c>
      <c r="G3" s="21" t="str">
        <f t="shared" si="0"/>
        <v>sobota</v>
      </c>
      <c r="H3" s="21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DniATýždne+DATE(KalendárnyRok,4,1)-WEEKDAY(DATE(KalendárnyRok,4,1),(ZačiatokTýždňa="pondelok")+1)+1</f>
        <v>44648</v>
      </c>
      <c r="C4" s="23">
        <v>44649</v>
      </c>
      <c r="D4" s="23">
        <v>44650</v>
      </c>
      <c r="E4" s="23">
        <v>44651</v>
      </c>
      <c r="F4" s="23">
        <v>44652</v>
      </c>
      <c r="G4" s="23">
        <v>44653</v>
      </c>
      <c r="H4" s="23">
        <v>44654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7">
        <f t="array" ref="B6:H6">DniATýždne+DATE(KalendárnyRok,4,1)-WEEKDAY(DATE(KalendárnyRok,4,1),(ZačiatokTýždňa="pondelok")+1)+8</f>
        <v>44655</v>
      </c>
      <c r="C6" s="27">
        <v>44656</v>
      </c>
      <c r="D6" s="27">
        <v>44657</v>
      </c>
      <c r="E6" s="27">
        <v>44658</v>
      </c>
      <c r="F6" s="27">
        <v>44659</v>
      </c>
      <c r="G6" s="27">
        <v>44660</v>
      </c>
      <c r="H6" s="27">
        <v>44661</v>
      </c>
    </row>
    <row r="7" spans="1:9" s="13" customFormat="1" ht="48" customHeight="1" x14ac:dyDescent="0.3">
      <c r="A7" s="11"/>
      <c r="B7" s="22"/>
      <c r="C7" s="22"/>
      <c r="D7" s="22"/>
      <c r="E7" s="22"/>
      <c r="F7" s="22"/>
      <c r="G7" s="22"/>
      <c r="H7" s="22"/>
    </row>
    <row r="8" spans="1:9" s="8" customFormat="1" ht="19.5" customHeight="1" x14ac:dyDescent="0.3">
      <c r="A8" s="7"/>
      <c r="B8" s="23">
        <f t="array" ref="B8:H8">DniATýždne+DATE(KalendárnyRok,4,1)-WEEKDAY(DATE(KalendárnyRok,4,1),(ZačiatokTýždňa="pondelok")+1)+15</f>
        <v>44662</v>
      </c>
      <c r="C8" s="23">
        <v>44663</v>
      </c>
      <c r="D8" s="23">
        <v>44664</v>
      </c>
      <c r="E8" s="23">
        <v>44665</v>
      </c>
      <c r="F8" s="23">
        <v>44666</v>
      </c>
      <c r="G8" s="23">
        <v>44667</v>
      </c>
      <c r="H8" s="23">
        <v>44668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7">
        <f t="array" ref="B10:H10">DniATýždne+DATE(KalendárnyRok,4,1)-WEEKDAY(DATE(KalendárnyRok,4,1),(ZačiatokTýždňa="pondelok")+1)+22</f>
        <v>44669</v>
      </c>
      <c r="C10" s="27">
        <v>44670</v>
      </c>
      <c r="D10" s="27">
        <v>44671</v>
      </c>
      <c r="E10" s="27">
        <v>44672</v>
      </c>
      <c r="F10" s="27">
        <v>44673</v>
      </c>
      <c r="G10" s="27">
        <v>44674</v>
      </c>
      <c r="H10" s="27">
        <v>44675</v>
      </c>
    </row>
    <row r="11" spans="1:9" s="13" customFormat="1" ht="48" customHeight="1" x14ac:dyDescent="0.3">
      <c r="A11" s="11"/>
      <c r="B11" s="22"/>
      <c r="C11" s="22"/>
      <c r="D11" s="22"/>
      <c r="E11" s="22"/>
      <c r="F11" s="22"/>
      <c r="G11" s="22"/>
      <c r="H11" s="22"/>
    </row>
    <row r="12" spans="1:9" s="8" customFormat="1" ht="19.5" customHeight="1" x14ac:dyDescent="0.3">
      <c r="A12" s="7"/>
      <c r="B12" s="23">
        <f t="array" ref="B12:H12">DniATýždne+DATE(KalendárnyRok,4,1)-WEEKDAY(DATE(KalendárnyRok,4,1),(ZačiatokTýždňa="pondelok")+1)+29</f>
        <v>44676</v>
      </c>
      <c r="C12" s="23">
        <v>44677</v>
      </c>
      <c r="D12" s="23">
        <v>44678</v>
      </c>
      <c r="E12" s="23">
        <v>44679</v>
      </c>
      <c r="F12" s="23">
        <v>44680</v>
      </c>
      <c r="G12" s="23">
        <v>44681</v>
      </c>
      <c r="H12" s="23">
        <v>44682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7">
        <f t="array" ref="B14:C14">DniATýždne+DATE(KalendárnyRok,4,1)-WEEKDAY(DATE(KalendárnyRok,4,1),(ZačiatokTýždňa="pondelok")+1)+36</f>
        <v>44683</v>
      </c>
      <c r="C14" s="27">
        <v>44684</v>
      </c>
      <c r="D14" s="33" t="s">
        <v>0</v>
      </c>
      <c r="E14" s="33"/>
      <c r="F14" s="33"/>
      <c r="G14" s="33"/>
      <c r="H14" s="33"/>
    </row>
    <row r="15" spans="1:9" s="13" customFormat="1" ht="48" customHeight="1" x14ac:dyDescent="0.3">
      <c r="A15" s="11"/>
      <c r="B15" s="22"/>
      <c r="C15" s="22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Kalendár na mesiac apríl" sqref="A1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  <dataValidation allowBlank="1" showInputMessage="1" prompt="Do bunky nižšie zadajte mesačné poznámky." sqref="D14:H14"/>
    <dataValidation allowBlank="1" showInputMessage="1" prompt="Do tejto bunky zadajte mesačné poznámky." sqref="D15:H15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2" t="str">
        <f>"Máj "&amp;KalendárnyRok</f>
        <v>Máj 2022</v>
      </c>
      <c r="C2" s="32"/>
      <c r="D2" s="32"/>
      <c r="E2" s="3"/>
      <c r="F2" s="3"/>
      <c r="G2" s="3"/>
      <c r="H2" s="4"/>
    </row>
    <row r="3" spans="1:9" s="6" customFormat="1" ht="19.5" customHeight="1" thickBot="1" x14ac:dyDescent="0.35">
      <c r="A3" s="1"/>
      <c r="B3" s="21" t="str">
        <f>ZačiatokTýždňa</f>
        <v>pondelok</v>
      </c>
      <c r="C3" s="21" t="str">
        <f t="shared" ref="C3:H3" si="0">TEXT(C4,"dddd")</f>
        <v>utorok</v>
      </c>
      <c r="D3" s="21" t="str">
        <f t="shared" si="0"/>
        <v>streda</v>
      </c>
      <c r="E3" s="21" t="str">
        <f t="shared" si="0"/>
        <v>štvrtok</v>
      </c>
      <c r="F3" s="21" t="str">
        <f t="shared" si="0"/>
        <v>piatok</v>
      </c>
      <c r="G3" s="21" t="str">
        <f t="shared" si="0"/>
        <v>sobota</v>
      </c>
      <c r="H3" s="21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DniATýždne+DATE(KalendárnyRok,5,1)-WEEKDAY(DATE(KalendárnyRok,5,1),(ZačiatokTýždňa="pondelok")+1)+1</f>
        <v>44676</v>
      </c>
      <c r="C4" s="23">
        <v>44677</v>
      </c>
      <c r="D4" s="23">
        <v>44678</v>
      </c>
      <c r="E4" s="23">
        <v>44679</v>
      </c>
      <c r="F4" s="23">
        <v>44680</v>
      </c>
      <c r="G4" s="23">
        <v>44681</v>
      </c>
      <c r="H4" s="23">
        <v>44682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7">
        <f t="array" ref="B6:H6">DniATýždne+DATE(KalendárnyRok,5,1)-WEEKDAY(DATE(KalendárnyRok,5,1),(ZačiatokTýždňa="pondelok")+1)+8</f>
        <v>44683</v>
      </c>
      <c r="C6" s="27">
        <v>44684</v>
      </c>
      <c r="D6" s="27">
        <v>44685</v>
      </c>
      <c r="E6" s="27">
        <v>44686</v>
      </c>
      <c r="F6" s="27">
        <v>44687</v>
      </c>
      <c r="G6" s="27">
        <v>44688</v>
      </c>
      <c r="H6" s="27">
        <v>44689</v>
      </c>
    </row>
    <row r="7" spans="1:9" s="13" customFormat="1" ht="48" customHeight="1" x14ac:dyDescent="0.3">
      <c r="A7" s="11"/>
      <c r="B7" s="22"/>
      <c r="C7" s="22"/>
      <c r="D7" s="22"/>
      <c r="E7" s="22"/>
      <c r="F7" s="22"/>
      <c r="G7" s="22"/>
      <c r="H7" s="22"/>
    </row>
    <row r="8" spans="1:9" s="8" customFormat="1" ht="19.5" customHeight="1" x14ac:dyDescent="0.3">
      <c r="A8" s="7"/>
      <c r="B8" s="23">
        <f t="array" ref="B8:H8">DniATýždne+DATE(KalendárnyRok,5,1)-WEEKDAY(DATE(KalendárnyRok,5,1),(ZačiatokTýždňa="pondelok")+1)+15</f>
        <v>44690</v>
      </c>
      <c r="C8" s="23">
        <v>44691</v>
      </c>
      <c r="D8" s="23">
        <v>44692</v>
      </c>
      <c r="E8" s="23">
        <v>44693</v>
      </c>
      <c r="F8" s="23">
        <v>44694</v>
      </c>
      <c r="G8" s="23">
        <v>44695</v>
      </c>
      <c r="H8" s="23">
        <v>44696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7">
        <f t="array" ref="B10:H10">DniATýždne+DATE(KalendárnyRok,5,1)-WEEKDAY(DATE(KalendárnyRok,5,1),(ZačiatokTýždňa="pondelok")+1)+22</f>
        <v>44697</v>
      </c>
      <c r="C10" s="27">
        <v>44698</v>
      </c>
      <c r="D10" s="27">
        <v>44699</v>
      </c>
      <c r="E10" s="27">
        <v>44700</v>
      </c>
      <c r="F10" s="27">
        <v>44701</v>
      </c>
      <c r="G10" s="27">
        <v>44702</v>
      </c>
      <c r="H10" s="27">
        <v>44703</v>
      </c>
    </row>
    <row r="11" spans="1:9" s="13" customFormat="1" ht="48" customHeight="1" x14ac:dyDescent="0.3">
      <c r="A11" s="11"/>
      <c r="B11" s="22"/>
      <c r="C11" s="22"/>
      <c r="D11" s="22"/>
      <c r="E11" s="22"/>
      <c r="F11" s="22"/>
      <c r="G11" s="22"/>
      <c r="H11" s="22"/>
    </row>
    <row r="12" spans="1:9" s="8" customFormat="1" ht="19.5" customHeight="1" x14ac:dyDescent="0.3">
      <c r="A12" s="7"/>
      <c r="B12" s="23">
        <f t="array" ref="B12:H12">DniATýždne+DATE(KalendárnyRok,5,1)-WEEKDAY(DATE(KalendárnyRok,5,1),(ZačiatokTýždňa="pondelok")+1)+29</f>
        <v>44704</v>
      </c>
      <c r="C12" s="23">
        <v>44705</v>
      </c>
      <c r="D12" s="23">
        <v>44706</v>
      </c>
      <c r="E12" s="23">
        <v>44707</v>
      </c>
      <c r="F12" s="23">
        <v>44708</v>
      </c>
      <c r="G12" s="23">
        <v>44709</v>
      </c>
      <c r="H12" s="23">
        <v>44710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7">
        <f t="array" ref="B14:C14">DniATýždne+DATE(KalendárnyRok,5,1)-WEEKDAY(DATE(KalendárnyRok,5,1),(ZačiatokTýždňa="pondelok")+1)+36</f>
        <v>44711</v>
      </c>
      <c r="C14" s="27">
        <v>44712</v>
      </c>
      <c r="D14" s="33" t="s">
        <v>0</v>
      </c>
      <c r="E14" s="33"/>
      <c r="F14" s="33"/>
      <c r="G14" s="33"/>
      <c r="H14" s="33"/>
    </row>
    <row r="15" spans="1:9" s="13" customFormat="1" ht="48" customHeight="1" x14ac:dyDescent="0.3">
      <c r="A15" s="11"/>
      <c r="B15" s="22"/>
      <c r="C15" s="22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Kalendár na mesiac máj" sqref="A1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prompt="Do tejto bunky zadajte mesačné poznámky." sqref="D15:H15"/>
    <dataValidation allowBlank="1" showInputMessage="1" prompt="Do bunky nižšie zadajte mesačné poznámky." sqref="D14:H14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5" t="str">
        <f>"Jún "&amp;KalendárnyRok</f>
        <v>Jún 2022</v>
      </c>
      <c r="C2" s="35"/>
      <c r="D2" s="35"/>
      <c r="E2" s="3"/>
      <c r="F2" s="3"/>
      <c r="G2" s="3"/>
      <c r="H2" s="4"/>
    </row>
    <row r="3" spans="1:9" s="6" customFormat="1" ht="19.5" customHeight="1" thickBot="1" x14ac:dyDescent="0.35">
      <c r="A3" s="1"/>
      <c r="B3" s="19" t="str">
        <f>ZačiatokTýždňa</f>
        <v>pondelok</v>
      </c>
      <c r="C3" s="19" t="str">
        <f t="shared" ref="C3:H3" si="0">TEXT(C4,"dddd")</f>
        <v>utorok</v>
      </c>
      <c r="D3" s="19" t="str">
        <f t="shared" si="0"/>
        <v>streda</v>
      </c>
      <c r="E3" s="19" t="str">
        <f t="shared" si="0"/>
        <v>štvrtok</v>
      </c>
      <c r="F3" s="19" t="str">
        <f t="shared" si="0"/>
        <v>piatok</v>
      </c>
      <c r="G3" s="19" t="str">
        <f t="shared" si="0"/>
        <v>sobota</v>
      </c>
      <c r="H3" s="19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DniATýždne+DATE(KalendárnyRok,6,1)-WEEKDAY(DATE(KalendárnyRok,6,1),(ZačiatokTýždňa="pondelok")+1)+1</f>
        <v>44711</v>
      </c>
      <c r="C4" s="23">
        <v>44712</v>
      </c>
      <c r="D4" s="23">
        <v>44713</v>
      </c>
      <c r="E4" s="23">
        <v>44714</v>
      </c>
      <c r="F4" s="23">
        <v>44715</v>
      </c>
      <c r="G4" s="23">
        <v>44716</v>
      </c>
      <c r="H4" s="23">
        <v>44717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6">
        <f t="array" ref="B6:H6">DniATýždne+DATE(KalendárnyRok,6,1)-WEEKDAY(DATE(KalendárnyRok,6,1),(ZačiatokTýždňa="pondelok")+1)+8</f>
        <v>44718</v>
      </c>
      <c r="C6" s="26">
        <v>44719</v>
      </c>
      <c r="D6" s="26">
        <v>44720</v>
      </c>
      <c r="E6" s="26">
        <v>44721</v>
      </c>
      <c r="F6" s="26">
        <v>44722</v>
      </c>
      <c r="G6" s="26">
        <v>44723</v>
      </c>
      <c r="H6" s="26">
        <v>44724</v>
      </c>
    </row>
    <row r="7" spans="1:9" s="13" customFormat="1" ht="48" customHeight="1" x14ac:dyDescent="0.3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 x14ac:dyDescent="0.3">
      <c r="A8" s="7"/>
      <c r="B8" s="23">
        <f t="array" ref="B8:H8">DniATýždne+DATE(KalendárnyRok,6,1)-WEEKDAY(DATE(KalendárnyRok,6,1),(ZačiatokTýždňa="pondelok")+1)+15</f>
        <v>44725</v>
      </c>
      <c r="C8" s="23">
        <v>44726</v>
      </c>
      <c r="D8" s="23">
        <v>44727</v>
      </c>
      <c r="E8" s="23">
        <v>44728</v>
      </c>
      <c r="F8" s="23">
        <v>44729</v>
      </c>
      <c r="G8" s="23">
        <v>44730</v>
      </c>
      <c r="H8" s="23">
        <v>44731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6">
        <f t="array" ref="B10:H10">DniATýždne+DATE(KalendárnyRok,6,1)-WEEKDAY(DATE(KalendárnyRok,6,1),(ZačiatokTýždňa="pondelok")+1)+22</f>
        <v>44732</v>
      </c>
      <c r="C10" s="26">
        <v>44733</v>
      </c>
      <c r="D10" s="26">
        <v>44734</v>
      </c>
      <c r="E10" s="26">
        <v>44735</v>
      </c>
      <c r="F10" s="26">
        <v>44736</v>
      </c>
      <c r="G10" s="26">
        <v>44737</v>
      </c>
      <c r="H10" s="26">
        <v>44738</v>
      </c>
    </row>
    <row r="11" spans="1:9" s="13" customFormat="1" ht="48" customHeight="1" x14ac:dyDescent="0.3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 x14ac:dyDescent="0.3">
      <c r="A12" s="7"/>
      <c r="B12" s="23">
        <f t="array" ref="B12:H12">DniATýždne+DATE(KalendárnyRok,6,1)-WEEKDAY(DATE(KalendárnyRok,6,1),(ZačiatokTýždňa="pondelok")+1)+29</f>
        <v>44739</v>
      </c>
      <c r="C12" s="23">
        <v>44740</v>
      </c>
      <c r="D12" s="23">
        <v>44741</v>
      </c>
      <c r="E12" s="23">
        <v>44742</v>
      </c>
      <c r="F12" s="23">
        <v>44743</v>
      </c>
      <c r="G12" s="23">
        <v>44744</v>
      </c>
      <c r="H12" s="23">
        <v>44745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6">
        <f t="array" ref="B14:C14">DniATýždne+DATE(KalendárnyRok,6,1)-WEEKDAY(DATE(KalendárnyRok,6,1),(ZačiatokTýždňa="pondelok")+1)+36</f>
        <v>44746</v>
      </c>
      <c r="C14" s="26">
        <v>44747</v>
      </c>
      <c r="D14" s="36" t="s">
        <v>0</v>
      </c>
      <c r="E14" s="36"/>
      <c r="F14" s="36"/>
      <c r="G14" s="36"/>
      <c r="H14" s="36"/>
    </row>
    <row r="15" spans="1:9" s="13" customFormat="1" ht="48" customHeight="1" x14ac:dyDescent="0.3">
      <c r="A15" s="11"/>
      <c r="B15" s="20"/>
      <c r="C15" s="2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Kalendár na mesiac jún" sqref="A1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  <dataValidation allowBlank="1" showInputMessage="1" prompt="Do bunky nižšie zadajte mesačné poznámky." sqref="D14:H14"/>
    <dataValidation allowBlank="1" showInputMessage="1" prompt="Do tejto bunky zadajte mesačné poznámky." sqref="D15:H15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5" t="str">
        <f>"Júl "&amp;KalendárnyRok</f>
        <v>Júl 2022</v>
      </c>
      <c r="C2" s="35"/>
      <c r="D2" s="35"/>
      <c r="E2" s="3"/>
      <c r="F2" s="3"/>
      <c r="G2" s="3"/>
      <c r="H2" s="4"/>
    </row>
    <row r="3" spans="1:9" s="6" customFormat="1" ht="19.5" customHeight="1" thickBot="1" x14ac:dyDescent="0.35">
      <c r="A3" s="1"/>
      <c r="B3" s="19" t="str">
        <f>ZačiatokTýždňa</f>
        <v>pondelok</v>
      </c>
      <c r="C3" s="19" t="str">
        <f t="shared" ref="C3:H3" si="0">TEXT(C4,"dddd")</f>
        <v>utorok</v>
      </c>
      <c r="D3" s="19" t="str">
        <f t="shared" si="0"/>
        <v>streda</v>
      </c>
      <c r="E3" s="19" t="str">
        <f t="shared" si="0"/>
        <v>štvrtok</v>
      </c>
      <c r="F3" s="19" t="str">
        <f t="shared" si="0"/>
        <v>piatok</v>
      </c>
      <c r="G3" s="19" t="str">
        <f t="shared" si="0"/>
        <v>sobota</v>
      </c>
      <c r="H3" s="19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DniATýždne+DATE(KalendárnyRok,7,1)-WEEKDAY(DATE(KalendárnyRok,7,1),(ZačiatokTýždňa="pondelok")+1)+1</f>
        <v>44739</v>
      </c>
      <c r="C4" s="23">
        <v>44740</v>
      </c>
      <c r="D4" s="23">
        <v>44741</v>
      </c>
      <c r="E4" s="23">
        <v>44742</v>
      </c>
      <c r="F4" s="23">
        <v>44743</v>
      </c>
      <c r="G4" s="23">
        <v>44744</v>
      </c>
      <c r="H4" s="23">
        <v>44745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6">
        <f t="array" ref="B6:H6">DniATýždne+DATE(KalendárnyRok,7,1)-WEEKDAY(DATE(KalendárnyRok,7,1),(ZačiatokTýždňa="pondelok")+1)+8</f>
        <v>44746</v>
      </c>
      <c r="C6" s="26">
        <v>44747</v>
      </c>
      <c r="D6" s="26">
        <v>44748</v>
      </c>
      <c r="E6" s="26">
        <v>44749</v>
      </c>
      <c r="F6" s="26">
        <v>44750</v>
      </c>
      <c r="G6" s="26">
        <v>44751</v>
      </c>
      <c r="H6" s="26">
        <v>44752</v>
      </c>
    </row>
    <row r="7" spans="1:9" s="13" customFormat="1" ht="48" customHeight="1" x14ac:dyDescent="0.3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 x14ac:dyDescent="0.3">
      <c r="A8" s="7"/>
      <c r="B8" s="23">
        <f t="array" ref="B8:H8">DniATýždne+DATE(KalendárnyRok,7,1)-WEEKDAY(DATE(KalendárnyRok,7,1),(ZačiatokTýždňa="pondelok")+1)+15</f>
        <v>44753</v>
      </c>
      <c r="C8" s="23">
        <v>44754</v>
      </c>
      <c r="D8" s="23">
        <v>44755</v>
      </c>
      <c r="E8" s="23">
        <v>44756</v>
      </c>
      <c r="F8" s="23">
        <v>44757</v>
      </c>
      <c r="G8" s="23">
        <v>44758</v>
      </c>
      <c r="H8" s="23">
        <v>44759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6">
        <f t="array" ref="B10:H10">DniATýždne+DATE(KalendárnyRok,7,1)-WEEKDAY(DATE(KalendárnyRok,7,1),(ZačiatokTýždňa="pondelok")+1)+22</f>
        <v>44760</v>
      </c>
      <c r="C10" s="26">
        <v>44761</v>
      </c>
      <c r="D10" s="26">
        <v>44762</v>
      </c>
      <c r="E10" s="26">
        <v>44763</v>
      </c>
      <c r="F10" s="26">
        <v>44764</v>
      </c>
      <c r="G10" s="26">
        <v>44765</v>
      </c>
      <c r="H10" s="26">
        <v>44766</v>
      </c>
    </row>
    <row r="11" spans="1:9" s="13" customFormat="1" ht="48" customHeight="1" x14ac:dyDescent="0.3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 x14ac:dyDescent="0.3">
      <c r="A12" s="7"/>
      <c r="B12" s="23">
        <f t="array" ref="B12:H12">DniATýždne+DATE(KalendárnyRok,7,1)-WEEKDAY(DATE(KalendárnyRok,7,1),(ZačiatokTýždňa="pondelok")+1)+29</f>
        <v>44767</v>
      </c>
      <c r="C12" s="23">
        <v>44768</v>
      </c>
      <c r="D12" s="23">
        <v>44769</v>
      </c>
      <c r="E12" s="23">
        <v>44770</v>
      </c>
      <c r="F12" s="23">
        <v>44771</v>
      </c>
      <c r="G12" s="23">
        <v>44772</v>
      </c>
      <c r="H12" s="23">
        <v>44773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6">
        <f t="array" ref="B14:C14">DniATýždne+DATE(KalendárnyRok,7,1)-WEEKDAY(DATE(KalendárnyRok,7,1),(ZačiatokTýždňa="pondelok")+1)+36</f>
        <v>44774</v>
      </c>
      <c r="C14" s="26">
        <v>44775</v>
      </c>
      <c r="D14" s="36" t="s">
        <v>0</v>
      </c>
      <c r="E14" s="36"/>
      <c r="F14" s="36"/>
      <c r="G14" s="36"/>
      <c r="H14" s="36"/>
    </row>
    <row r="15" spans="1:9" s="13" customFormat="1" ht="48" customHeight="1" x14ac:dyDescent="0.3">
      <c r="A15" s="11"/>
      <c r="B15" s="20"/>
      <c r="C15" s="2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Kalendár na mesiac júl" sqref="A1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prompt="Do tejto bunky zadajte mesačné poznámky." sqref="D15:H15"/>
    <dataValidation allowBlank="1" showInputMessage="1" prompt="Do bunky nižšie zadajte mesačné poznámky." sqref="D14:H14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5" t="str">
        <f>"August "&amp;KalendárnyRok</f>
        <v>August 2022</v>
      </c>
      <c r="C2" s="35"/>
      <c r="D2" s="35"/>
      <c r="E2" s="3"/>
      <c r="F2" s="3"/>
      <c r="G2" s="3"/>
      <c r="H2" s="4"/>
    </row>
    <row r="3" spans="1:9" s="6" customFormat="1" ht="19.5" customHeight="1" thickBot="1" x14ac:dyDescent="0.35">
      <c r="A3" s="1"/>
      <c r="B3" s="19" t="str">
        <f>ZačiatokTýždňa</f>
        <v>pondelok</v>
      </c>
      <c r="C3" s="19" t="str">
        <f t="shared" ref="C3:H3" si="0">TEXT(C4,"dddd")</f>
        <v>utorok</v>
      </c>
      <c r="D3" s="19" t="str">
        <f t="shared" si="0"/>
        <v>streda</v>
      </c>
      <c r="E3" s="19" t="str">
        <f t="shared" si="0"/>
        <v>štvrtok</v>
      </c>
      <c r="F3" s="19" t="str">
        <f t="shared" si="0"/>
        <v>piatok</v>
      </c>
      <c r="G3" s="19" t="str">
        <f t="shared" si="0"/>
        <v>sobota</v>
      </c>
      <c r="H3" s="19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DniATýždne+DATE(KalendárnyRok,8,1)-WEEKDAY(DATE(KalendárnyRok,8,1),(ZačiatokTýždňa="pondelok")+1)+1</f>
        <v>44774</v>
      </c>
      <c r="C4" s="23">
        <v>44775</v>
      </c>
      <c r="D4" s="23">
        <v>44776</v>
      </c>
      <c r="E4" s="23">
        <v>44777</v>
      </c>
      <c r="F4" s="23">
        <v>44778</v>
      </c>
      <c r="G4" s="23">
        <v>44779</v>
      </c>
      <c r="H4" s="23">
        <v>44780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6">
        <f t="array" ref="B6:H6">DniATýždne+DATE(KalendárnyRok,8,1)-WEEKDAY(DATE(KalendárnyRok,8,1),(ZačiatokTýždňa="pondelok")+1)+8</f>
        <v>44781</v>
      </c>
      <c r="C6" s="26">
        <v>44782</v>
      </c>
      <c r="D6" s="26">
        <v>44783</v>
      </c>
      <c r="E6" s="26">
        <v>44784</v>
      </c>
      <c r="F6" s="26">
        <v>44785</v>
      </c>
      <c r="G6" s="26">
        <v>44786</v>
      </c>
      <c r="H6" s="26">
        <v>44787</v>
      </c>
    </row>
    <row r="7" spans="1:9" s="13" customFormat="1" ht="48" customHeight="1" x14ac:dyDescent="0.3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 x14ac:dyDescent="0.3">
      <c r="A8" s="7"/>
      <c r="B8" s="23">
        <f t="array" ref="B8:H8">DniATýždne+DATE(KalendárnyRok,8,1)-WEEKDAY(DATE(KalendárnyRok,8,1),(ZačiatokTýždňa="pondelok")+1)+15</f>
        <v>44788</v>
      </c>
      <c r="C8" s="23">
        <v>44789</v>
      </c>
      <c r="D8" s="23">
        <v>44790</v>
      </c>
      <c r="E8" s="23">
        <v>44791</v>
      </c>
      <c r="F8" s="23">
        <v>44792</v>
      </c>
      <c r="G8" s="23">
        <v>44793</v>
      </c>
      <c r="H8" s="23">
        <v>44794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6">
        <f t="array" ref="B10:H10">DniATýždne+DATE(KalendárnyRok,8,1)-WEEKDAY(DATE(KalendárnyRok,8,1),(ZačiatokTýždňa="pondelok")+1)+22</f>
        <v>44795</v>
      </c>
      <c r="C10" s="26">
        <v>44796</v>
      </c>
      <c r="D10" s="26">
        <v>44797</v>
      </c>
      <c r="E10" s="26">
        <v>44798</v>
      </c>
      <c r="F10" s="26">
        <v>44799</v>
      </c>
      <c r="G10" s="26">
        <v>44800</v>
      </c>
      <c r="H10" s="26">
        <v>44801</v>
      </c>
    </row>
    <row r="11" spans="1:9" s="13" customFormat="1" ht="48" customHeight="1" x14ac:dyDescent="0.3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 x14ac:dyDescent="0.3">
      <c r="A12" s="7"/>
      <c r="B12" s="23">
        <f t="array" ref="B12:H12">DniATýždne+DATE(KalendárnyRok,8,1)-WEEKDAY(DATE(KalendárnyRok,8,1),(ZačiatokTýždňa="pondelok")+1)+29</f>
        <v>44802</v>
      </c>
      <c r="C12" s="23">
        <v>44803</v>
      </c>
      <c r="D12" s="23">
        <v>44804</v>
      </c>
      <c r="E12" s="23">
        <v>44805</v>
      </c>
      <c r="F12" s="23">
        <v>44806</v>
      </c>
      <c r="G12" s="23">
        <v>44807</v>
      </c>
      <c r="H12" s="23">
        <v>44808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6">
        <f t="array" ref="B14:C14">DniATýždne+DATE(KalendárnyRok,8,1)-WEEKDAY(DATE(KalendárnyRok,8,1),(ZačiatokTýždňa="pondelok")+1)+36</f>
        <v>44809</v>
      </c>
      <c r="C14" s="26">
        <v>44810</v>
      </c>
      <c r="D14" s="36" t="s">
        <v>0</v>
      </c>
      <c r="E14" s="36"/>
      <c r="F14" s="36"/>
      <c r="G14" s="36"/>
      <c r="H14" s="36"/>
    </row>
    <row r="15" spans="1:9" s="13" customFormat="1" ht="48" customHeight="1" x14ac:dyDescent="0.3">
      <c r="A15" s="11"/>
      <c r="B15" s="20"/>
      <c r="C15" s="2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Kalendár na mesiac august" sqref="A1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  <dataValidation allowBlank="1" showInputMessage="1" prompt="Do bunky nižšie zadajte mesačné poznámky." sqref="D14:H14"/>
    <dataValidation allowBlank="1" showInputMessage="1" prompt="Do tejto bunky zadajte mesačné poznámky." sqref="D15:H15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zoomScaleNormal="10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8" t="str">
        <f>"September "&amp;KalendárnyRok</f>
        <v>September 2022</v>
      </c>
      <c r="C2" s="38"/>
      <c r="D2" s="38"/>
      <c r="E2" s="3"/>
      <c r="F2" s="3"/>
      <c r="G2" s="3"/>
      <c r="H2" s="4"/>
    </row>
    <row r="3" spans="1:9" s="6" customFormat="1" ht="19.5" customHeight="1" thickBot="1" x14ac:dyDescent="0.35">
      <c r="A3" s="1"/>
      <c r="B3" s="17" t="str">
        <f>ZačiatokTýždňa</f>
        <v>pondelok</v>
      </c>
      <c r="C3" s="17" t="str">
        <f t="shared" ref="C3:H3" si="0">TEXT(C4,"dddd")</f>
        <v>utorok</v>
      </c>
      <c r="D3" s="17" t="str">
        <f t="shared" si="0"/>
        <v>streda</v>
      </c>
      <c r="E3" s="17" t="str">
        <f t="shared" si="0"/>
        <v>štvrtok</v>
      </c>
      <c r="F3" s="17" t="str">
        <f t="shared" si="0"/>
        <v>piatok</v>
      </c>
      <c r="G3" s="17" t="str">
        <f t="shared" si="0"/>
        <v>sobota</v>
      </c>
      <c r="H3" s="17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DniATýždne+DATE(KalendárnyRok,9,1)-WEEKDAY(DATE(KalendárnyRok,9,1),(ZačiatokTýždňa="pondelok")+1)+1</f>
        <v>44802</v>
      </c>
      <c r="C4" s="23">
        <v>44803</v>
      </c>
      <c r="D4" s="23">
        <v>44804</v>
      </c>
      <c r="E4" s="23">
        <v>44805</v>
      </c>
      <c r="F4" s="23">
        <v>44806</v>
      </c>
      <c r="G4" s="23">
        <v>44807</v>
      </c>
      <c r="H4" s="23">
        <v>44808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5">
        <f t="array" ref="B6:H6">DniATýždne+DATE(KalendárnyRok,9,1)-WEEKDAY(DATE(KalendárnyRok,9,1),(ZačiatokTýždňa="pondelok")+1)+8</f>
        <v>44809</v>
      </c>
      <c r="C6" s="25">
        <v>44810</v>
      </c>
      <c r="D6" s="25">
        <v>44811</v>
      </c>
      <c r="E6" s="25">
        <v>44812</v>
      </c>
      <c r="F6" s="25">
        <v>44813</v>
      </c>
      <c r="G6" s="25">
        <v>44814</v>
      </c>
      <c r="H6" s="25">
        <v>44815</v>
      </c>
    </row>
    <row r="7" spans="1:9" s="13" customFormat="1" ht="48" customHeight="1" x14ac:dyDescent="0.3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 x14ac:dyDescent="0.3">
      <c r="A8" s="7"/>
      <c r="B8" s="23">
        <f t="array" ref="B8:H8">DniATýždne+DATE(KalendárnyRok,9,1)-WEEKDAY(DATE(KalendárnyRok,9,1),(ZačiatokTýždňa="pondelok")+1)+15</f>
        <v>44816</v>
      </c>
      <c r="C8" s="23">
        <v>44817</v>
      </c>
      <c r="D8" s="23">
        <v>44818</v>
      </c>
      <c r="E8" s="23">
        <v>44819</v>
      </c>
      <c r="F8" s="23">
        <v>44820</v>
      </c>
      <c r="G8" s="23">
        <v>44821</v>
      </c>
      <c r="H8" s="23">
        <v>44822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5">
        <f t="array" ref="B10:H10">DniATýždne+DATE(KalendárnyRok,9,1)-WEEKDAY(DATE(KalendárnyRok,9,1),(ZačiatokTýždňa="pondelok")+1)+22</f>
        <v>44823</v>
      </c>
      <c r="C10" s="25">
        <v>44824</v>
      </c>
      <c r="D10" s="25">
        <v>44825</v>
      </c>
      <c r="E10" s="25">
        <v>44826</v>
      </c>
      <c r="F10" s="25">
        <v>44827</v>
      </c>
      <c r="G10" s="25">
        <v>44828</v>
      </c>
      <c r="H10" s="25">
        <v>44829</v>
      </c>
    </row>
    <row r="11" spans="1:9" s="13" customFormat="1" ht="48" customHeight="1" x14ac:dyDescent="0.3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 x14ac:dyDescent="0.3">
      <c r="A12" s="7"/>
      <c r="B12" s="23">
        <f t="array" ref="B12:H12">DniATýždne+DATE(KalendárnyRok,9,1)-WEEKDAY(DATE(KalendárnyRok,9,1),(ZačiatokTýždňa="pondelok")+1)+29</f>
        <v>44830</v>
      </c>
      <c r="C12" s="23">
        <v>44831</v>
      </c>
      <c r="D12" s="23">
        <v>44832</v>
      </c>
      <c r="E12" s="23">
        <v>44833</v>
      </c>
      <c r="F12" s="23">
        <v>44834</v>
      </c>
      <c r="G12" s="23">
        <v>44835</v>
      </c>
      <c r="H12" s="23">
        <v>44836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5">
        <f t="array" ref="B14:C14">DniATýždne+DATE(KalendárnyRok,9,1)-WEEKDAY(DATE(KalendárnyRok,9,1),(ZačiatokTýždňa="pondelok")+1)+36</f>
        <v>44837</v>
      </c>
      <c r="C14" s="25">
        <v>44838</v>
      </c>
      <c r="D14" s="39" t="s">
        <v>0</v>
      </c>
      <c r="E14" s="39"/>
      <c r="F14" s="39"/>
      <c r="G14" s="39"/>
      <c r="H14" s="39"/>
    </row>
    <row r="15" spans="1:9" s="13" customFormat="1" ht="48" customHeight="1" x14ac:dyDescent="0.3">
      <c r="A15" s="11"/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Kalendár na mesiac september" sqref="A1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prompt="Do tejto bunky zadajte mesačné poznámky." sqref="D15:H15"/>
    <dataValidation allowBlank="1" showInputMessage="1" prompt="Do bunky nižšie zadajte mesačné poznámky." sqref="D14:H14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8" t="str">
        <f>"Október "&amp;KalendárnyRok</f>
        <v>Október 2022</v>
      </c>
      <c r="C2" s="38"/>
      <c r="D2" s="38"/>
      <c r="E2" s="3"/>
      <c r="F2" s="3"/>
      <c r="G2" s="3"/>
      <c r="H2" s="4"/>
    </row>
    <row r="3" spans="1:9" s="6" customFormat="1" ht="19.5" customHeight="1" thickBot="1" x14ac:dyDescent="0.35">
      <c r="A3" s="1"/>
      <c r="B3" s="17" t="str">
        <f>ZačiatokTýždňa</f>
        <v>pondelok</v>
      </c>
      <c r="C3" s="17" t="str">
        <f t="shared" ref="C3:H3" si="0">TEXT(C4,"dddd")</f>
        <v>utorok</v>
      </c>
      <c r="D3" s="17" t="str">
        <f t="shared" si="0"/>
        <v>streda</v>
      </c>
      <c r="E3" s="17" t="str">
        <f t="shared" si="0"/>
        <v>štvrtok</v>
      </c>
      <c r="F3" s="17" t="str">
        <f t="shared" si="0"/>
        <v>piatok</v>
      </c>
      <c r="G3" s="17" t="str">
        <f t="shared" si="0"/>
        <v>sobota</v>
      </c>
      <c r="H3" s="17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DniATýždne+DATE(KalendárnyRok,10,1)-WEEKDAY(DATE(KalendárnyRok,10,1),(ZačiatokTýždňa="pondelok")+1)+1</f>
        <v>44830</v>
      </c>
      <c r="C4" s="23">
        <v>44831</v>
      </c>
      <c r="D4" s="23">
        <v>44832</v>
      </c>
      <c r="E4" s="23">
        <v>44833</v>
      </c>
      <c r="F4" s="23">
        <v>44834</v>
      </c>
      <c r="G4" s="23">
        <v>44835</v>
      </c>
      <c r="H4" s="23">
        <v>44836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5">
        <f t="array" ref="B6:H6">DniATýždne+DATE(KalendárnyRok,10,1)-WEEKDAY(DATE(KalendárnyRok,10,1),(ZačiatokTýždňa="pondelok")+1)+8</f>
        <v>44837</v>
      </c>
      <c r="C6" s="25">
        <v>44838</v>
      </c>
      <c r="D6" s="25">
        <v>44839</v>
      </c>
      <c r="E6" s="25">
        <v>44840</v>
      </c>
      <c r="F6" s="25">
        <v>44841</v>
      </c>
      <c r="G6" s="25">
        <v>44842</v>
      </c>
      <c r="H6" s="25">
        <v>44843</v>
      </c>
    </row>
    <row r="7" spans="1:9" s="13" customFormat="1" ht="48" customHeight="1" x14ac:dyDescent="0.3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 x14ac:dyDescent="0.3">
      <c r="A8" s="7"/>
      <c r="B8" s="23">
        <f t="array" ref="B8:H8">DniATýždne+DATE(KalendárnyRok,10,1)-WEEKDAY(DATE(KalendárnyRok,10,1),(ZačiatokTýždňa="pondelok")+1)+15</f>
        <v>44844</v>
      </c>
      <c r="C8" s="23">
        <v>44845</v>
      </c>
      <c r="D8" s="23">
        <v>44846</v>
      </c>
      <c r="E8" s="23">
        <v>44847</v>
      </c>
      <c r="F8" s="23">
        <v>44848</v>
      </c>
      <c r="G8" s="23">
        <v>44849</v>
      </c>
      <c r="H8" s="23">
        <v>44850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5">
        <f t="array" ref="B10:H10">DniATýždne+DATE(KalendárnyRok,10,1)-WEEKDAY(DATE(KalendárnyRok,10,1),(ZačiatokTýždňa="pondelok")+1)+22</f>
        <v>44851</v>
      </c>
      <c r="C10" s="25">
        <v>44852</v>
      </c>
      <c r="D10" s="25">
        <v>44853</v>
      </c>
      <c r="E10" s="25">
        <v>44854</v>
      </c>
      <c r="F10" s="25">
        <v>44855</v>
      </c>
      <c r="G10" s="25">
        <v>44856</v>
      </c>
      <c r="H10" s="25">
        <v>44857</v>
      </c>
    </row>
    <row r="11" spans="1:9" s="13" customFormat="1" ht="48" customHeight="1" x14ac:dyDescent="0.3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 x14ac:dyDescent="0.3">
      <c r="A12" s="7"/>
      <c r="B12" s="23">
        <f t="array" ref="B12:H12">DniATýždne+DATE(KalendárnyRok,10,1)-WEEKDAY(DATE(KalendárnyRok,10,1),(ZačiatokTýždňa="pondelok")+1)+29</f>
        <v>44858</v>
      </c>
      <c r="C12" s="23">
        <v>44859</v>
      </c>
      <c r="D12" s="23">
        <v>44860</v>
      </c>
      <c r="E12" s="23">
        <v>44861</v>
      </c>
      <c r="F12" s="23">
        <v>44862</v>
      </c>
      <c r="G12" s="23">
        <v>44863</v>
      </c>
      <c r="H12" s="23">
        <v>44864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5">
        <f t="array" ref="B14:C14">DniATýždne+DATE(KalendárnyRok,10,1)-WEEKDAY(DATE(KalendárnyRok,10,1),(ZačiatokTýždňa="pondelok")+1)+36</f>
        <v>44865</v>
      </c>
      <c r="C14" s="25">
        <v>44866</v>
      </c>
      <c r="D14" s="39" t="s">
        <v>0</v>
      </c>
      <c r="E14" s="39"/>
      <c r="F14" s="39"/>
      <c r="G14" s="39"/>
      <c r="H14" s="39"/>
    </row>
    <row r="15" spans="1:9" s="13" customFormat="1" ht="48" customHeight="1" x14ac:dyDescent="0.3">
      <c r="A15" s="11"/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Kalendár na mesiac október" sqref="A1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  <dataValidation allowBlank="1" showInputMessage="1" prompt="Do bunky nižšie zadajte mesačné poznámky." sqref="D14:H14"/>
    <dataValidation allowBlank="1" showInputMessage="1" prompt="Do tejto bunky zadajte mesačné poznámky." sqref="D15:H15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10.54296875" style="1" customWidth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38" t="str">
        <f>"November "&amp;KalendárnyRok</f>
        <v>November 2022</v>
      </c>
      <c r="C2" s="38"/>
      <c r="D2" s="38"/>
      <c r="E2" s="3"/>
      <c r="F2" s="3"/>
      <c r="G2" s="3"/>
      <c r="H2" s="4"/>
    </row>
    <row r="3" spans="1:9" s="6" customFormat="1" ht="19.5" customHeight="1" thickBot="1" x14ac:dyDescent="0.35">
      <c r="A3" s="1"/>
      <c r="B3" s="17" t="str">
        <f>ZačiatokTýždňa</f>
        <v>pondelok</v>
      </c>
      <c r="C3" s="17" t="str">
        <f t="shared" ref="C3:H3" si="0">TEXT(C4,"dddd")</f>
        <v>utorok</v>
      </c>
      <c r="D3" s="17" t="str">
        <f t="shared" si="0"/>
        <v>streda</v>
      </c>
      <c r="E3" s="17" t="str">
        <f t="shared" si="0"/>
        <v>štvrtok</v>
      </c>
      <c r="F3" s="17" t="str">
        <f t="shared" si="0"/>
        <v>piatok</v>
      </c>
      <c r="G3" s="17" t="str">
        <f t="shared" si="0"/>
        <v>sobota</v>
      </c>
      <c r="H3" s="17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DniATýždne+DATE(KalendárnyRok,11,1)-WEEKDAY(DATE(KalendárnyRok,11,1),(ZačiatokTýždňa="pondelok")+1)+1</f>
        <v>44865</v>
      </c>
      <c r="C4" s="23">
        <v>44866</v>
      </c>
      <c r="D4" s="23">
        <v>44867</v>
      </c>
      <c r="E4" s="23">
        <v>44868</v>
      </c>
      <c r="F4" s="23">
        <v>44869</v>
      </c>
      <c r="G4" s="23">
        <v>44870</v>
      </c>
      <c r="H4" s="23">
        <v>44871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5">
        <f t="array" ref="B6:H6">DniATýždne+DATE(KalendárnyRok,11,1)-WEEKDAY(DATE(KalendárnyRok,11,1),(ZačiatokTýždňa="pondelok")+1)+8</f>
        <v>44872</v>
      </c>
      <c r="C6" s="25">
        <v>44873</v>
      </c>
      <c r="D6" s="25">
        <v>44874</v>
      </c>
      <c r="E6" s="25">
        <v>44875</v>
      </c>
      <c r="F6" s="25">
        <v>44876</v>
      </c>
      <c r="G6" s="25">
        <v>44877</v>
      </c>
      <c r="H6" s="25">
        <v>44878</v>
      </c>
    </row>
    <row r="7" spans="1:9" s="13" customFormat="1" ht="48" customHeight="1" x14ac:dyDescent="0.3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 x14ac:dyDescent="0.3">
      <c r="A8" s="7"/>
      <c r="B8" s="23">
        <f t="array" ref="B8:H8">DniATýždne+DATE(KalendárnyRok,11,1)-WEEKDAY(DATE(KalendárnyRok,11,1),(ZačiatokTýždňa="pondelok")+1)+15</f>
        <v>44879</v>
      </c>
      <c r="C8" s="23">
        <v>44880</v>
      </c>
      <c r="D8" s="23">
        <v>44881</v>
      </c>
      <c r="E8" s="23">
        <v>44882</v>
      </c>
      <c r="F8" s="23">
        <v>44883</v>
      </c>
      <c r="G8" s="23">
        <v>44884</v>
      </c>
      <c r="H8" s="23">
        <v>44885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5">
        <f t="array" ref="B10:H10">DniATýždne+DATE(KalendárnyRok,11,1)-WEEKDAY(DATE(KalendárnyRok,11,1),(ZačiatokTýždňa="pondelok")+1)+22</f>
        <v>44886</v>
      </c>
      <c r="C10" s="25">
        <v>44887</v>
      </c>
      <c r="D10" s="25">
        <v>44888</v>
      </c>
      <c r="E10" s="25">
        <v>44889</v>
      </c>
      <c r="F10" s="25">
        <v>44890</v>
      </c>
      <c r="G10" s="25">
        <v>44891</v>
      </c>
      <c r="H10" s="25">
        <v>44892</v>
      </c>
    </row>
    <row r="11" spans="1:9" s="13" customFormat="1" ht="48" customHeight="1" x14ac:dyDescent="0.3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 x14ac:dyDescent="0.3">
      <c r="A12" s="7"/>
      <c r="B12" s="23">
        <f t="array" ref="B12:H12">DniATýždne+DATE(KalendárnyRok,11,1)-WEEKDAY(DATE(KalendárnyRok,11,1),(ZačiatokTýždňa="pondelok")+1)+29</f>
        <v>44893</v>
      </c>
      <c r="C12" s="23">
        <v>44894</v>
      </c>
      <c r="D12" s="23">
        <v>44895</v>
      </c>
      <c r="E12" s="23">
        <v>44896</v>
      </c>
      <c r="F12" s="23">
        <v>44897</v>
      </c>
      <c r="G12" s="23">
        <v>44898</v>
      </c>
      <c r="H12" s="23">
        <v>44899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5">
        <f t="array" ref="B14:C14">DniATýždne+DATE(KalendárnyRok,11,1)-WEEKDAY(DATE(KalendárnyRok,11,1),(ZačiatokTýždňa="pondelok")+1)+36</f>
        <v>44900</v>
      </c>
      <c r="C14" s="25">
        <v>44901</v>
      </c>
      <c r="D14" s="39" t="s">
        <v>0</v>
      </c>
      <c r="E14" s="39"/>
      <c r="F14" s="39"/>
      <c r="G14" s="39"/>
      <c r="H14" s="39"/>
    </row>
    <row r="15" spans="1:9" s="13" customFormat="1" ht="48" customHeight="1" x14ac:dyDescent="0.3">
      <c r="A15" s="11"/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Kalendár na mesiac november" sqref="A1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prompt="Do tejto bunky zadajte mesačné poznámky." sqref="D15:H15"/>
    <dataValidation allowBlank="1" showInputMessage="1" prompt="Do bunky nižšie zadajte mesačné poznámky." sqref="D14:H14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workbookViewId="0"/>
  </sheetViews>
  <sheetFormatPr defaultColWidth="8.7265625" defaultRowHeight="14" x14ac:dyDescent="0.3"/>
  <cols>
    <col min="1" max="1" width="1.7265625" style="1" customWidth="1"/>
    <col min="2" max="8" width="19.7265625" style="1" customWidth="1"/>
    <col min="9" max="9" width="1.7265625" style="1" customWidth="1"/>
    <col min="10" max="10" width="8.7265625" style="1"/>
    <col min="11" max="12" width="16.7265625" style="1" customWidth="1"/>
    <col min="13" max="16384" width="8.7265625" style="1"/>
  </cols>
  <sheetData>
    <row r="1" spans="1:9" ht="9" customHeight="1" x14ac:dyDescent="0.3">
      <c r="I1" s="1" t="s">
        <v>1</v>
      </c>
    </row>
    <row r="2" spans="1:9" s="2" customFormat="1" ht="100.5" customHeight="1" x14ac:dyDescent="0.3">
      <c r="B2" s="28" t="str">
        <f>"December "&amp;KalendárnyRok</f>
        <v>December 2022</v>
      </c>
      <c r="C2" s="28"/>
      <c r="D2" s="28"/>
      <c r="E2" s="3"/>
      <c r="F2" s="3"/>
      <c r="G2" s="3"/>
      <c r="H2" s="4"/>
    </row>
    <row r="3" spans="1:9" s="6" customFormat="1" ht="19.5" customHeight="1" thickBot="1" x14ac:dyDescent="0.35">
      <c r="A3" s="1"/>
      <c r="B3" s="5" t="str">
        <f>ZačiatokTýždňa</f>
        <v>pondelok</v>
      </c>
      <c r="C3" s="5" t="str">
        <f t="shared" ref="C3:H3" si="0">TEXT(C4,"dddd")</f>
        <v>utorok</v>
      </c>
      <c r="D3" s="5" t="str">
        <f t="shared" si="0"/>
        <v>streda</v>
      </c>
      <c r="E3" s="5" t="str">
        <f t="shared" si="0"/>
        <v>štvrtok</v>
      </c>
      <c r="F3" s="5" t="str">
        <f t="shared" si="0"/>
        <v>piatok</v>
      </c>
      <c r="G3" s="5" t="str">
        <f t="shared" si="0"/>
        <v>sobota</v>
      </c>
      <c r="H3" s="5" t="str">
        <f t="shared" si="0"/>
        <v>nedeľa</v>
      </c>
    </row>
    <row r="4" spans="1:9" s="8" customFormat="1" ht="19.5" customHeight="1" x14ac:dyDescent="0.3">
      <c r="A4" s="7"/>
      <c r="B4" s="23">
        <f t="array" ref="B4:H4">DniATýždne+DATE(KalendárnyRok,12,1)-WEEKDAY(DATE(KalendárnyRok,12,1),(ZačiatokTýždňa="pondelok")+1)+1</f>
        <v>44893</v>
      </c>
      <c r="C4" s="23">
        <v>44894</v>
      </c>
      <c r="D4" s="23">
        <v>44895</v>
      </c>
      <c r="E4" s="23">
        <v>44896</v>
      </c>
      <c r="F4" s="23">
        <v>44897</v>
      </c>
      <c r="G4" s="23">
        <v>44898</v>
      </c>
      <c r="H4" s="23">
        <v>44899</v>
      </c>
    </row>
    <row r="5" spans="1:9" s="13" customFormat="1" ht="48" customHeight="1" x14ac:dyDescent="0.3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 x14ac:dyDescent="0.3">
      <c r="A6" s="7"/>
      <c r="B6" s="24">
        <f t="array" ref="B6:H6">DniATýždne+DATE(KalendárnyRok,12,1)-WEEKDAY(DATE(KalendárnyRok,12,1),(ZačiatokTýždňa="pondelok")+1)+8</f>
        <v>44900</v>
      </c>
      <c r="C6" s="24">
        <v>44901</v>
      </c>
      <c r="D6" s="24">
        <v>44902</v>
      </c>
      <c r="E6" s="24">
        <v>44903</v>
      </c>
      <c r="F6" s="24">
        <v>44904</v>
      </c>
      <c r="G6" s="24">
        <v>44905</v>
      </c>
      <c r="H6" s="24">
        <v>44906</v>
      </c>
    </row>
    <row r="7" spans="1:9" s="13" customFormat="1" ht="48" customHeight="1" x14ac:dyDescent="0.3">
      <c r="A7" s="11"/>
      <c r="B7" s="16"/>
      <c r="C7" s="16"/>
      <c r="D7" s="16"/>
      <c r="E7" s="16"/>
      <c r="F7" s="16"/>
      <c r="G7" s="16"/>
      <c r="H7" s="16"/>
    </row>
    <row r="8" spans="1:9" s="8" customFormat="1" ht="19.5" customHeight="1" x14ac:dyDescent="0.3">
      <c r="A8" s="7"/>
      <c r="B8" s="23">
        <f t="array" ref="B8:H8">DniATýždne+DATE(KalendárnyRok,12,1)-WEEKDAY(DATE(KalendárnyRok,12,1),(ZačiatokTýždňa="pondelok")+1)+15</f>
        <v>44907</v>
      </c>
      <c r="C8" s="23">
        <v>44908</v>
      </c>
      <c r="D8" s="23">
        <v>44909</v>
      </c>
      <c r="E8" s="23">
        <v>44910</v>
      </c>
      <c r="F8" s="23">
        <v>44911</v>
      </c>
      <c r="G8" s="23">
        <v>44912</v>
      </c>
      <c r="H8" s="23">
        <v>44913</v>
      </c>
    </row>
    <row r="9" spans="1:9" s="13" customFormat="1" ht="48" customHeight="1" x14ac:dyDescent="0.3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 x14ac:dyDescent="0.3">
      <c r="A10" s="7"/>
      <c r="B10" s="24">
        <f t="array" ref="B10:H10">DniATýždne+DATE(KalendárnyRok,12,1)-WEEKDAY(DATE(KalendárnyRok,12,1),(ZačiatokTýždňa="pondelok")+1)+22</f>
        <v>44914</v>
      </c>
      <c r="C10" s="24">
        <v>44915</v>
      </c>
      <c r="D10" s="24">
        <v>44916</v>
      </c>
      <c r="E10" s="24">
        <v>44917</v>
      </c>
      <c r="F10" s="24">
        <v>44918</v>
      </c>
      <c r="G10" s="24">
        <v>44919</v>
      </c>
      <c r="H10" s="24">
        <v>44920</v>
      </c>
    </row>
    <row r="11" spans="1:9" s="13" customFormat="1" ht="48" customHeight="1" x14ac:dyDescent="0.3">
      <c r="A11" s="11"/>
      <c r="B11" s="16"/>
      <c r="C11" s="16"/>
      <c r="D11" s="16"/>
      <c r="E11" s="16"/>
      <c r="F11" s="16"/>
      <c r="G11" s="16"/>
      <c r="H11" s="16"/>
    </row>
    <row r="12" spans="1:9" s="8" customFormat="1" ht="19.5" customHeight="1" x14ac:dyDescent="0.3">
      <c r="A12" s="7"/>
      <c r="B12" s="23">
        <f t="array" ref="B12:H12">DniATýždne+DATE(KalendárnyRok,12,1)-WEEKDAY(DATE(KalendárnyRok,12,1),(ZačiatokTýždňa="pondelok")+1)+29</f>
        <v>44921</v>
      </c>
      <c r="C12" s="23">
        <v>44922</v>
      </c>
      <c r="D12" s="23">
        <v>44923</v>
      </c>
      <c r="E12" s="23">
        <v>44924</v>
      </c>
      <c r="F12" s="23">
        <v>44925</v>
      </c>
      <c r="G12" s="23">
        <v>44926</v>
      </c>
      <c r="H12" s="23">
        <v>44927</v>
      </c>
    </row>
    <row r="13" spans="1:9" s="13" customFormat="1" ht="48" customHeight="1" x14ac:dyDescent="0.3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 x14ac:dyDescent="0.3">
      <c r="A14" s="7"/>
      <c r="B14" s="24">
        <f t="array" ref="B14:C14">DniATýždne+DATE(KalendárnyRok,12,1)-WEEKDAY(DATE(KalendárnyRok,12,1),(ZačiatokTýždňa="pondelok")+1)+36</f>
        <v>44928</v>
      </c>
      <c r="C14" s="24">
        <v>44929</v>
      </c>
      <c r="D14" s="29" t="s">
        <v>0</v>
      </c>
      <c r="E14" s="29"/>
      <c r="F14" s="29"/>
      <c r="G14" s="29"/>
      <c r="H14" s="29"/>
    </row>
    <row r="15" spans="1:9" s="13" customFormat="1" ht="48" customHeight="1" x14ac:dyDescent="0.3">
      <c r="A15" s="11"/>
      <c r="B15" s="16"/>
      <c r="C15" s="16"/>
      <c r="D15" s="30"/>
      <c r="E15" s="30"/>
      <c r="F15" s="30"/>
      <c r="G15" s="30"/>
      <c r="H15" s="30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ky určený deň v týždni." sqref="C3:H3"/>
    <dataValidation allowBlank="1" showInputMessage="1" showErrorMessage="1" prompt="Kalendár na mesiac december" sqref="A1"/>
    <dataValidation allowBlank="1" showInputMessage="1" showErrorMessage="1" prompt="Rok v tejto bunke sa automaticky aktualizuje na základe roka zadaného v hárku Január. Kalendár uvedený nižšie obsahuje dátumy predchádzajúceho a nasledujúceho mesiaca vo svetlejšom odtieni písma." sqref="B2:D2"/>
    <dataValidation allowBlank="1" showInputMessage="1" showErrorMessage="1" prompt="Tento riadok obsahuje názvy dní v týždni pre tento kalendár. Táto bunka obsahuje začiatočný deň v týždni. Ak chcete zmeniť začiatočný deň v týždni, v bunke L5 hárka Január vyberte nový deň v týždni." sqref="B3"/>
    <dataValidation allowBlank="1" showInputMessage="1" prompt="Do bunky nižšie zadajte mesačné poznámky." sqref="D14:H14"/>
    <dataValidation allowBlank="1" showInputMessage="1" prompt="Do tejto bunky zadajte mesačné poznámky." sqref="D15:H15"/>
    <dataValidation allowBlank="1" showInputMessage="1" showErrorMessage="1" prompt="Tento riadok a riadky 7, 9, 11, 13 a 15 sú bunky určené na zadávanie denných poznámok súvisiacich s kalendárnym dňom v bunke uvedenej vyššie." sqref="B5"/>
    <dataValidation allowBlank="1" showInputMessage="1" showErrorMessage="1" prompt="Tento riadok a riadky 6, 8, 10, 12 a 14 obsahujú kalendárne dni v týždni. Ak v tejto bunke nie je uvedené číslo 1, ide o deň z predchádzajúceho mesiaca. Poznámky zadajte do bunky D15." sqref="B4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C8601-1110-494A-8C5D-E21BD4AA5AA7}">
  <ds:schemaRefs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39</vt:i4>
      </vt:variant>
    </vt:vector>
  </HeadingPairs>
  <TitlesOfParts>
    <vt:vector size="51" baseType="lpstr">
      <vt:lpstr>Január</vt:lpstr>
      <vt:lpstr>Február</vt:lpstr>
      <vt:lpstr>Marec</vt:lpstr>
      <vt:lpstr>Apríl</vt:lpstr>
      <vt:lpstr>Máj</vt:lpstr>
      <vt:lpstr>Jún</vt:lpstr>
      <vt:lpstr>Júl</vt:lpstr>
      <vt:lpstr>August</vt:lpstr>
      <vt:lpstr>September</vt:lpstr>
      <vt:lpstr>Október</vt:lpstr>
      <vt:lpstr>November</vt:lpstr>
      <vt:lpstr>December</vt:lpstr>
      <vt:lpstr>KalendárnyRok</vt:lpstr>
      <vt:lpstr>Apríl!Oblasť_tlače</vt:lpstr>
      <vt:lpstr>August!Oblasť_tlače</vt:lpstr>
      <vt:lpstr>December!Oblasť_tlače</vt:lpstr>
      <vt:lpstr>Február!Oblasť_tlače</vt:lpstr>
      <vt:lpstr>Január!Oblasť_tlače</vt:lpstr>
      <vt:lpstr>Júl!Oblasť_tlače</vt:lpstr>
      <vt:lpstr>Jún!Oblasť_tlače</vt:lpstr>
      <vt:lpstr>Máj!Oblasť_tlače</vt:lpstr>
      <vt:lpstr>Marec!Oblasť_tlače</vt:lpstr>
      <vt:lpstr>November!Oblasť_tlače</vt:lpstr>
      <vt:lpstr>Október!Oblasť_tlače</vt:lpstr>
      <vt:lpstr>September!Oblasť_tlače</vt:lpstr>
      <vt:lpstr>OblasťNadpisuRiadka1..K3</vt:lpstr>
      <vt:lpstr>OblasťNadpisuStĺpca1..H12.1</vt:lpstr>
      <vt:lpstr>OblasťNadpisuStĺpca1..H12.10</vt:lpstr>
      <vt:lpstr>OblasťNadpisuStĺpca1..H12.11</vt:lpstr>
      <vt:lpstr>OblasťNadpisuStĺpca1..H12.12</vt:lpstr>
      <vt:lpstr>OblasťNadpisuStĺpca1..H12.2</vt:lpstr>
      <vt:lpstr>OblasťNadpisuStĺpca1..H12.3</vt:lpstr>
      <vt:lpstr>OblasťNadpisuStĺpca1..H12.4</vt:lpstr>
      <vt:lpstr>OblasťNadpisuStĺpca1..H12.5</vt:lpstr>
      <vt:lpstr>OblasťNadpisuStĺpca1..H12.6</vt:lpstr>
      <vt:lpstr>OblasťNadpisuStĺpca1..H12.7</vt:lpstr>
      <vt:lpstr>OblasťNadpisuStĺpca1..H12.8</vt:lpstr>
      <vt:lpstr>OblasťNadpisuStĺpca1..H12.9</vt:lpstr>
      <vt:lpstr>OblasťNadpisuStĺpca2..C14.1</vt:lpstr>
      <vt:lpstr>OblasťNadpisuStĺpca2..C14.10</vt:lpstr>
      <vt:lpstr>OblasťNadpisuStĺpca2..C14.11</vt:lpstr>
      <vt:lpstr>OblasťNadpisuStĺpca2..C14.12</vt:lpstr>
      <vt:lpstr>OblasťNadpisuStĺpca2..C14.2</vt:lpstr>
      <vt:lpstr>OblasťNadpisuStĺpca2..C14.3</vt:lpstr>
      <vt:lpstr>OblasťNadpisuStĺpca2..C14.4</vt:lpstr>
      <vt:lpstr>OblasťNadpisuStĺpca2..C14.5</vt:lpstr>
      <vt:lpstr>OblasťNadpisuStĺpca2..C14.6</vt:lpstr>
      <vt:lpstr>OblasťNadpisuStĺpca2..C14.7</vt:lpstr>
      <vt:lpstr>OblasťNadpisuStĺpca2..C14.8</vt:lpstr>
      <vt:lpstr>OblasťNadpisuStĺpca2..C14.9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2020-10-06T20:15:16Z</dcterms:created>
  <dcterms:modified xsi:type="dcterms:W3CDTF">2021-10-25T10:37:16Z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